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Мои документы\РЕШЕНИЯ\VII созыв\21 (очередное заседание) 08.07.2024г\уточнение июль 2024\"/>
    </mc:Choice>
  </mc:AlternateContent>
  <xr:revisionPtr revIDLastSave="0" documentId="13_ncr:1_{BD7DD8E2-44A0-454B-BEB4-84273A9616A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МБТ 2024" sheetId="1" r:id="rId1"/>
  </sheets>
  <externalReferences>
    <externalReference r:id="rId2"/>
  </externalReferences>
  <definedNames>
    <definedName name="__Anonymous_Sheet_DB__1" localSheetId="0">#REF!</definedName>
    <definedName name="__Anonymous_Sheet_DB__1">#REF!</definedName>
    <definedName name="a" localSheetId="0">#REF!</definedName>
    <definedName name="a">#REF!</definedName>
    <definedName name="Z_391F35BD_9F91_4504_A05C_D406E8D863C9_.wvu.Rows" hidden="1">[1]пр!$62:$64</definedName>
    <definedName name="_xlnm.Print_Titles" localSheetId="0">'МБТ 2024'!$19:$19</definedName>
    <definedName name="_xlnm.Print_Area" localSheetId="0">'МБТ 2024'!$A$1:$J$141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20" i="1" l="1"/>
  <c r="J89" i="1" l="1"/>
  <c r="I140" i="1"/>
  <c r="I138" i="1"/>
  <c r="I136" i="1"/>
  <c r="I134" i="1"/>
  <c r="I132" i="1"/>
  <c r="I131" i="1" s="1"/>
  <c r="I129" i="1"/>
  <c r="I127" i="1"/>
  <c r="I125" i="1"/>
  <c r="I123" i="1"/>
  <c r="I118" i="1"/>
  <c r="I116" i="1"/>
  <c r="I109" i="1"/>
  <c r="I106" i="1" s="1"/>
  <c r="I107" i="1"/>
  <c r="I104" i="1"/>
  <c r="I102" i="1"/>
  <c r="I100" i="1"/>
  <c r="I90" i="1"/>
  <c r="I88" i="1"/>
  <c r="I74" i="1"/>
  <c r="I73" i="1" s="1"/>
  <c r="I69" i="1"/>
  <c r="I67" i="1"/>
  <c r="I61" i="1"/>
  <c r="I51" i="1"/>
  <c r="I43" i="1"/>
  <c r="I31" i="1"/>
  <c r="I26" i="1"/>
  <c r="I25" i="1"/>
  <c r="I22" i="1"/>
  <c r="H108" i="1"/>
  <c r="J108" i="1" s="1"/>
  <c r="H107" i="1"/>
  <c r="H88" i="1"/>
  <c r="H89" i="1"/>
  <c r="H70" i="1"/>
  <c r="J70" i="1" s="1"/>
  <c r="H24" i="1"/>
  <c r="J24" i="1" s="1"/>
  <c r="H23" i="1"/>
  <c r="H22" i="1" l="1"/>
  <c r="I122" i="1"/>
  <c r="I21" i="1"/>
  <c r="I20" i="1" s="1"/>
  <c r="G140" i="1" l="1"/>
  <c r="G138" i="1"/>
  <c r="G136" i="1"/>
  <c r="G134" i="1"/>
  <c r="G132" i="1"/>
  <c r="G129" i="1"/>
  <c r="G127" i="1"/>
  <c r="G125" i="1"/>
  <c r="G123" i="1"/>
  <c r="G118" i="1"/>
  <c r="G116" i="1"/>
  <c r="G109" i="1"/>
  <c r="J107" i="1"/>
  <c r="G107" i="1"/>
  <c r="G104" i="1"/>
  <c r="G102" i="1"/>
  <c r="G100" i="1"/>
  <c r="G90" i="1"/>
  <c r="J88" i="1"/>
  <c r="G88" i="1"/>
  <c r="G74" i="1"/>
  <c r="G69" i="1"/>
  <c r="G67" i="1"/>
  <c r="G61" i="1"/>
  <c r="G51" i="1"/>
  <c r="G43" i="1"/>
  <c r="G31" i="1"/>
  <c r="G26" i="1"/>
  <c r="G22" i="1"/>
  <c r="G122" i="1" l="1"/>
  <c r="G73" i="1"/>
  <c r="G131" i="1"/>
  <c r="G106" i="1"/>
  <c r="G25" i="1"/>
  <c r="F117" i="1"/>
  <c r="H117" i="1" s="1"/>
  <c r="H116" i="1" l="1"/>
  <c r="J117" i="1"/>
  <c r="J116" i="1" s="1"/>
  <c r="G21" i="1"/>
  <c r="G20" i="1" s="1"/>
  <c r="F116" i="1"/>
  <c r="F23" i="1"/>
  <c r="J23" i="1" s="1"/>
  <c r="F27" i="1"/>
  <c r="H27" i="1" s="1"/>
  <c r="J27" i="1" s="1"/>
  <c r="E118" i="1" l="1"/>
  <c r="E129" i="1" l="1"/>
  <c r="F141" i="1"/>
  <c r="H141" i="1" s="1"/>
  <c r="E140" i="1"/>
  <c r="D140" i="1"/>
  <c r="F139" i="1"/>
  <c r="H139" i="1" s="1"/>
  <c r="E138" i="1"/>
  <c r="D138" i="1"/>
  <c r="F137" i="1"/>
  <c r="H137" i="1" s="1"/>
  <c r="E136" i="1"/>
  <c r="D136" i="1"/>
  <c r="F135" i="1"/>
  <c r="H135" i="1" s="1"/>
  <c r="E134" i="1"/>
  <c r="D134" i="1"/>
  <c r="F133" i="1"/>
  <c r="H133" i="1" s="1"/>
  <c r="E132" i="1"/>
  <c r="D132" i="1"/>
  <c r="F130" i="1"/>
  <c r="H130" i="1" s="1"/>
  <c r="D129" i="1"/>
  <c r="F128" i="1"/>
  <c r="H128" i="1" s="1"/>
  <c r="E127" i="1"/>
  <c r="D127" i="1"/>
  <c r="F126" i="1"/>
  <c r="H126" i="1" s="1"/>
  <c r="D125" i="1"/>
  <c r="F124" i="1"/>
  <c r="H124" i="1" s="1"/>
  <c r="E123" i="1"/>
  <c r="D123" i="1"/>
  <c r="E115" i="1"/>
  <c r="F115" i="1" s="1"/>
  <c r="H115" i="1" s="1"/>
  <c r="F112" i="1"/>
  <c r="H112" i="1" s="1"/>
  <c r="J112" i="1" s="1"/>
  <c r="F65" i="1"/>
  <c r="H65" i="1" s="1"/>
  <c r="J65" i="1" s="1"/>
  <c r="F56" i="1"/>
  <c r="H56" i="1" s="1"/>
  <c r="J56" i="1" s="1"/>
  <c r="H127" i="1" l="1"/>
  <c r="J128" i="1"/>
  <c r="J135" i="1"/>
  <c r="H134" i="1"/>
  <c r="H132" i="1"/>
  <c r="J133" i="1"/>
  <c r="H140" i="1"/>
  <c r="J141" i="1"/>
  <c r="J140" i="1" s="1"/>
  <c r="J124" i="1"/>
  <c r="H123" i="1"/>
  <c r="H122" i="1" s="1"/>
  <c r="H136" i="1"/>
  <c r="J137" i="1"/>
  <c r="H125" i="1"/>
  <c r="J126" i="1"/>
  <c r="H129" i="1"/>
  <c r="J130" i="1"/>
  <c r="J129" i="1" s="1"/>
  <c r="H138" i="1"/>
  <c r="J139" i="1"/>
  <c r="J138" i="1" s="1"/>
  <c r="J115" i="1"/>
  <c r="J114" i="1" s="1"/>
  <c r="H114" i="1"/>
  <c r="F123" i="1"/>
  <c r="J123" i="1"/>
  <c r="F125" i="1"/>
  <c r="J125" i="1"/>
  <c r="F132" i="1"/>
  <c r="J132" i="1"/>
  <c r="F136" i="1"/>
  <c r="J136" i="1"/>
  <c r="F140" i="1"/>
  <c r="F114" i="1"/>
  <c r="F127" i="1"/>
  <c r="J127" i="1"/>
  <c r="F129" i="1"/>
  <c r="F134" i="1"/>
  <c r="J134" i="1"/>
  <c r="F138" i="1"/>
  <c r="E114" i="1"/>
  <c r="D122" i="1"/>
  <c r="D131" i="1"/>
  <c r="E131" i="1"/>
  <c r="F122" i="1"/>
  <c r="E125" i="1"/>
  <c r="E122" i="1" s="1"/>
  <c r="H131" i="1" l="1"/>
  <c r="J131" i="1"/>
  <c r="F131" i="1"/>
  <c r="J122" i="1"/>
  <c r="F24" i="1"/>
  <c r="J22" i="1" s="1"/>
  <c r="D118" i="1" l="1"/>
  <c r="F121" i="1" l="1"/>
  <c r="H121" i="1" s="1"/>
  <c r="F119" i="1"/>
  <c r="H119" i="1" s="1"/>
  <c r="J119" i="1" s="1"/>
  <c r="F111" i="1"/>
  <c r="H111" i="1" s="1"/>
  <c r="J111" i="1" s="1"/>
  <c r="F113" i="1"/>
  <c r="H113" i="1" s="1"/>
  <c r="J113" i="1" s="1"/>
  <c r="F110" i="1"/>
  <c r="H110" i="1" s="1"/>
  <c r="F105" i="1"/>
  <c r="F103" i="1"/>
  <c r="F101" i="1"/>
  <c r="F94" i="1"/>
  <c r="H94" i="1" s="1"/>
  <c r="J94" i="1" s="1"/>
  <c r="F92" i="1"/>
  <c r="H92" i="1" s="1"/>
  <c r="J92" i="1" s="1"/>
  <c r="F93" i="1"/>
  <c r="H93" i="1" s="1"/>
  <c r="J93" i="1" s="1"/>
  <c r="F95" i="1"/>
  <c r="H95" i="1" s="1"/>
  <c r="J95" i="1" s="1"/>
  <c r="F96" i="1"/>
  <c r="H96" i="1" s="1"/>
  <c r="J96" i="1" s="1"/>
  <c r="F97" i="1"/>
  <c r="H97" i="1" s="1"/>
  <c r="J97" i="1" s="1"/>
  <c r="F98" i="1"/>
  <c r="H98" i="1" s="1"/>
  <c r="J98" i="1" s="1"/>
  <c r="F99" i="1"/>
  <c r="H99" i="1" s="1"/>
  <c r="J99" i="1" s="1"/>
  <c r="F91" i="1"/>
  <c r="H91" i="1" s="1"/>
  <c r="F75" i="1"/>
  <c r="H75" i="1" s="1"/>
  <c r="F86" i="1"/>
  <c r="H86" i="1" s="1"/>
  <c r="J86" i="1" s="1"/>
  <c r="F76" i="1"/>
  <c r="H76" i="1" s="1"/>
  <c r="J76" i="1" s="1"/>
  <c r="F85" i="1"/>
  <c r="H85" i="1" s="1"/>
  <c r="J85" i="1" s="1"/>
  <c r="F78" i="1"/>
  <c r="H78" i="1" s="1"/>
  <c r="J78" i="1" s="1"/>
  <c r="F79" i="1"/>
  <c r="H79" i="1" s="1"/>
  <c r="J79" i="1" s="1"/>
  <c r="F83" i="1"/>
  <c r="H83" i="1" s="1"/>
  <c r="J83" i="1" s="1"/>
  <c r="F82" i="1"/>
  <c r="H82" i="1" s="1"/>
  <c r="J82" i="1" s="1"/>
  <c r="F84" i="1"/>
  <c r="H84" i="1" s="1"/>
  <c r="J84" i="1" s="1"/>
  <c r="F80" i="1"/>
  <c r="H80" i="1" s="1"/>
  <c r="J80" i="1" s="1"/>
  <c r="F81" i="1"/>
  <c r="H81" i="1" s="1"/>
  <c r="J81" i="1" s="1"/>
  <c r="F87" i="1"/>
  <c r="H87" i="1" s="1"/>
  <c r="J87" i="1" s="1"/>
  <c r="F77" i="1"/>
  <c r="H77" i="1" s="1"/>
  <c r="J77" i="1" s="1"/>
  <c r="F72" i="1"/>
  <c r="H72" i="1" s="1"/>
  <c r="J72" i="1" s="1"/>
  <c r="F71" i="1"/>
  <c r="H71" i="1" s="1"/>
  <c r="F68" i="1"/>
  <c r="H68" i="1" s="1"/>
  <c r="F66" i="1"/>
  <c r="H66" i="1" s="1"/>
  <c r="J66" i="1" s="1"/>
  <c r="F63" i="1"/>
  <c r="H63" i="1" s="1"/>
  <c r="J63" i="1" s="1"/>
  <c r="F64" i="1"/>
  <c r="H64" i="1" s="1"/>
  <c r="J64" i="1" s="1"/>
  <c r="F62" i="1"/>
  <c r="H62" i="1" s="1"/>
  <c r="F54" i="1"/>
  <c r="H54" i="1" s="1"/>
  <c r="J54" i="1" s="1"/>
  <c r="F55" i="1"/>
  <c r="H55" i="1" s="1"/>
  <c r="J55" i="1" s="1"/>
  <c r="F57" i="1"/>
  <c r="H57" i="1" s="1"/>
  <c r="J57" i="1" s="1"/>
  <c r="F53" i="1"/>
  <c r="H53" i="1" s="1"/>
  <c r="F45" i="1"/>
  <c r="H45" i="1" s="1"/>
  <c r="J45" i="1" s="1"/>
  <c r="F46" i="1"/>
  <c r="H46" i="1" s="1"/>
  <c r="J46" i="1" s="1"/>
  <c r="F47" i="1"/>
  <c r="H47" i="1" s="1"/>
  <c r="J47" i="1" s="1"/>
  <c r="F48" i="1"/>
  <c r="H48" i="1" s="1"/>
  <c r="J48" i="1" s="1"/>
  <c r="F49" i="1"/>
  <c r="H49" i="1" s="1"/>
  <c r="J49" i="1" s="1"/>
  <c r="F50" i="1"/>
  <c r="H50" i="1" s="1"/>
  <c r="J50" i="1" s="1"/>
  <c r="F44" i="1"/>
  <c r="H44" i="1" s="1"/>
  <c r="F39" i="1"/>
  <c r="H39" i="1" s="1"/>
  <c r="J39" i="1" s="1"/>
  <c r="F36" i="1"/>
  <c r="H36" i="1" s="1"/>
  <c r="J36" i="1" s="1"/>
  <c r="F35" i="1"/>
  <c r="H35" i="1" s="1"/>
  <c r="J35" i="1" s="1"/>
  <c r="J53" i="1" l="1"/>
  <c r="J51" i="1" s="1"/>
  <c r="H51" i="1"/>
  <c r="H61" i="1"/>
  <c r="J62" i="1"/>
  <c r="J91" i="1"/>
  <c r="J90" i="1" s="1"/>
  <c r="H90" i="1"/>
  <c r="H109" i="1"/>
  <c r="J110" i="1"/>
  <c r="H43" i="1"/>
  <c r="J44" i="1"/>
  <c r="J71" i="1"/>
  <c r="J69" i="1" s="1"/>
  <c r="H69" i="1"/>
  <c r="J75" i="1"/>
  <c r="H74" i="1"/>
  <c r="H101" i="1"/>
  <c r="H105" i="1"/>
  <c r="J68" i="1"/>
  <c r="J67" i="1" s="1"/>
  <c r="H67" i="1"/>
  <c r="H103" i="1"/>
  <c r="H118" i="1"/>
  <c r="J121" i="1"/>
  <c r="J118" i="1" s="1"/>
  <c r="J43" i="1"/>
  <c r="F74" i="1"/>
  <c r="J74" i="1"/>
  <c r="J61" i="1"/>
  <c r="F67" i="1"/>
  <c r="J109" i="1"/>
  <c r="F69" i="1"/>
  <c r="F109" i="1"/>
  <c r="F43" i="1"/>
  <c r="F51" i="1"/>
  <c r="F118" i="1"/>
  <c r="F61" i="1"/>
  <c r="F34" i="1"/>
  <c r="H34" i="1" s="1"/>
  <c r="J34" i="1" s="1"/>
  <c r="F37" i="1"/>
  <c r="H37" i="1" s="1"/>
  <c r="J37" i="1" s="1"/>
  <c r="F38" i="1"/>
  <c r="H38" i="1" s="1"/>
  <c r="J38" i="1" s="1"/>
  <c r="F40" i="1"/>
  <c r="H40" i="1" s="1"/>
  <c r="J40" i="1" s="1"/>
  <c r="F41" i="1"/>
  <c r="H41" i="1" s="1"/>
  <c r="J41" i="1" s="1"/>
  <c r="F42" i="1"/>
  <c r="H42" i="1" s="1"/>
  <c r="J42" i="1" s="1"/>
  <c r="F33" i="1"/>
  <c r="H33" i="1" s="1"/>
  <c r="F28" i="1"/>
  <c r="H28" i="1" s="1"/>
  <c r="J28" i="1" s="1"/>
  <c r="F29" i="1"/>
  <c r="H29" i="1" s="1"/>
  <c r="F30" i="1"/>
  <c r="H30" i="1" s="1"/>
  <c r="J30" i="1" s="1"/>
  <c r="F22" i="1"/>
  <c r="E22" i="1"/>
  <c r="D22" i="1"/>
  <c r="J29" i="1" l="1"/>
  <c r="H26" i="1"/>
  <c r="H31" i="1"/>
  <c r="J33" i="1"/>
  <c r="J103" i="1"/>
  <c r="J102" i="1" s="1"/>
  <c r="H102" i="1"/>
  <c r="H104" i="1"/>
  <c r="J105" i="1"/>
  <c r="J104" i="1" s="1"/>
  <c r="J73" i="1" s="1"/>
  <c r="H100" i="1"/>
  <c r="J101" i="1"/>
  <c r="J100" i="1" s="1"/>
  <c r="H25" i="1"/>
  <c r="H106" i="1"/>
  <c r="J106" i="1"/>
  <c r="J26" i="1"/>
  <c r="J31" i="1"/>
  <c r="F26" i="1"/>
  <c r="F31" i="1"/>
  <c r="D26" i="1"/>
  <c r="D31" i="1"/>
  <c r="D43" i="1"/>
  <c r="D51" i="1"/>
  <c r="D61" i="1"/>
  <c r="D67" i="1"/>
  <c r="D69" i="1"/>
  <c r="D74" i="1"/>
  <c r="D88" i="1"/>
  <c r="D90" i="1"/>
  <c r="D100" i="1"/>
  <c r="D102" i="1"/>
  <c r="D104" i="1"/>
  <c r="D107" i="1"/>
  <c r="D109" i="1"/>
  <c r="D116" i="1"/>
  <c r="H73" i="1" l="1"/>
  <c r="H21" i="1" s="1"/>
  <c r="H20" i="1" s="1"/>
  <c r="J25" i="1"/>
  <c r="J21" i="1" s="1"/>
  <c r="J20" i="1" s="1"/>
  <c r="F25" i="1"/>
  <c r="D106" i="1"/>
  <c r="D73" i="1"/>
  <c r="D25" i="1"/>
  <c r="E43" i="1"/>
  <c r="F107" i="1"/>
  <c r="F106" i="1" s="1"/>
  <c r="F104" i="1"/>
  <c r="F102" i="1"/>
  <c r="F100" i="1"/>
  <c r="F90" i="1"/>
  <c r="F88" i="1"/>
  <c r="E116" i="1"/>
  <c r="E109" i="1"/>
  <c r="E107" i="1"/>
  <c r="E104" i="1"/>
  <c r="E102" i="1"/>
  <c r="E100" i="1"/>
  <c r="E90" i="1"/>
  <c r="E88" i="1"/>
  <c r="E74" i="1"/>
  <c r="E69" i="1"/>
  <c r="E67" i="1"/>
  <c r="E61" i="1"/>
  <c r="E51" i="1"/>
  <c r="E31" i="1"/>
  <c r="E26" i="1"/>
  <c r="E106" i="1" l="1"/>
  <c r="D21" i="1"/>
  <c r="D20" i="1" s="1"/>
  <c r="F73" i="1"/>
  <c r="F21" i="1" s="1"/>
  <c r="F20" i="1" s="1"/>
  <c r="E25" i="1"/>
  <c r="E73" i="1"/>
  <c r="E21" i="1" l="1"/>
  <c r="E20" i="1" s="1"/>
</calcChain>
</file>

<file path=xl/sharedStrings.xml><?xml version="1.0" encoding="utf-8"?>
<sst xmlns="http://schemas.openxmlformats.org/spreadsheetml/2006/main" count="269" uniqueCount="146">
  <si>
    <t>Объем безвозмездных поступлений на 2024 год</t>
  </si>
  <si>
    <t>(тыс. рублей)</t>
  </si>
  <si>
    <t>Код ГРБС</t>
  </si>
  <si>
    <t>Код вида дохода</t>
  </si>
  <si>
    <t>Наименование</t>
  </si>
  <si>
    <t>2024 год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</si>
  <si>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</si>
  <si>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</si>
  <si>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</si>
  <si>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</si>
  <si>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</si>
  <si>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субъектов Российской Федерации и муниципальных образований</t>
  </si>
  <si>
    <t xml:space="preserve"> 2 02 15001 05 0000 150</t>
  </si>
  <si>
    <t>Дотация на выравнивание бюджетной обеспеченности муниципальных районов (городских округов)</t>
  </si>
  <si>
    <t>2 02 20000 00 0000 150</t>
  </si>
  <si>
    <t xml:space="preserve">Субсидии бюджетам бюджетной системы Российской Федерации </t>
  </si>
  <si>
    <t>Итого</t>
  </si>
  <si>
    <t>2 02 29999 05 0000 150</t>
  </si>
  <si>
    <t xml:space="preserve">Субсидии на финансовое обеспечение затрат юридических лиц по организации занятости работников рыбохозяйственных организаций в период введения ограничения добычи (вылова) и реализации омуля в Республике Бурятия </t>
  </si>
  <si>
    <t>Субсидия на развитие общественной инфраструктуры</t>
  </si>
  <si>
    <t>2 02 25497 05 0000 150</t>
  </si>
  <si>
    <t xml:space="preserve">Субсидия на реализацию мероприятий по обеспечению жильем молодых семей </t>
  </si>
  <si>
    <t>2 02 25513 05 0000 150</t>
  </si>
  <si>
    <t>2 02 25519 05 0000 150</t>
  </si>
  <si>
    <t>Субсидии на государственную поддержку отрасли культуры в части комплектования книжных фондов библиотек муниципальных образований</t>
  </si>
  <si>
    <t xml:space="preserve">Субсидия  на повышение средней заработной платы педагогических работников муниципальных учреждений дополнительного образования отрасли "Культура" в целях выполнения Указа Президента Российской Федерации от 1 июня 2012 года № 761 "О национальной стратегии действий в интересах детей на 2012-2017 годы"  </t>
  </si>
  <si>
    <t>Субсидия  на повышение средней заработной платы работников муниципальных учреждений культуры</t>
  </si>
  <si>
    <t>Субсидия на реализацию мероприятий регионального проекта "Социальная активность"</t>
  </si>
  <si>
    <t>2 02 25304 05 0000 150</t>
  </si>
  <si>
    <t>Субсидия 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</si>
  <si>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Субсидия на увеличение фонда оплаты труда педагогических работников муниципальных организаций дополнительного образования</t>
  </si>
  <si>
    <t>Субсидия на оплату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</si>
  <si>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Субсидия на обеспечение  муниципальных дошкольных и общеобразовательных организаций педагогическими работниками</t>
  </si>
  <si>
    <t>Субсидия на организацию горячего питания обучающихся, получающих основное общее, среднее общее образование в муниципальных образовательных организациях</t>
  </si>
  <si>
    <t>Субсидия на обеспечение компенсации 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</si>
  <si>
    <t>2 02 25243 05 0000 150</t>
  </si>
  <si>
    <t>Субсидия на строительство и реконструкцию (модернизацию) объектов питьевого водоснабжения</t>
  </si>
  <si>
    <t>2 02 25372 05 0000 150</t>
  </si>
  <si>
    <t>Субсидия на развитие транспортной инфраструктуры на сельских территориях</t>
  </si>
  <si>
    <t xml:space="preserve">Субсидия на дорожную деятельность в отношении автомобильных дорог общего пользования местного значения </t>
  </si>
  <si>
    <t>Субсидия на реализацию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</si>
  <si>
    <t>Субсидия  на выполнение расходных обязательств муниципальных образований на содержание объектов размещения твердых коммунальных отходов</t>
  </si>
  <si>
    <t>Субсидии бюджетам муниципальных образований (городских округов) на мероприятия по разработке проектной документации на рекультивацию несанкционированных свалок</t>
  </si>
  <si>
    <t>Субсидии  бюджетам муниципальных образований (городских округов) на мероприятия по ликвидации несанкционированных свалок по решению суда</t>
  </si>
  <si>
    <t>Субсидия бюджетам муниципальных образований для проведения мероприятий, связанных с накоплением (в том числе раздельному накоплению) твердых коммунальных отходов, на 2023 год</t>
  </si>
  <si>
    <t>Субсидия на комплексные кадастровые работы, финансируемые из средств республиканского бюджета</t>
  </si>
  <si>
    <t xml:space="preserve">Субсидия на проведение кадастровых работ по формированию земельных участков для реализации Закона Республики Бурятия от 16 октября 2002 года № 115-III «О бесплатном предоставлении в собственность земельных участков, находящихся в государственной и муниципальной собственности» </t>
  </si>
  <si>
    <t>2 02 25555 05 0000 150</t>
  </si>
  <si>
    <t xml:space="preserve">Субсидия на реализацию программ формирования современной городской среды </t>
  </si>
  <si>
    <t>Субсидия на содержание инструкторов по физической культуре и спорту</t>
  </si>
  <si>
    <t>Субсидия муниципальным учреждениям, реализующим программы спортивной подготовки</t>
  </si>
  <si>
    <t>2 02 30000 00 0000 150</t>
  </si>
  <si>
    <t>Субвенции бюджетам субъектов Российской Федерации и муниципальных образований</t>
  </si>
  <si>
    <t>2 02 30024 05 0000 150</t>
  </si>
  <si>
    <t>Субвенция на осуществление государственных полномочий по созданию и организации деятельности административных комиссий</t>
  </si>
  <si>
    <t>Субвенция  на осуществление государственных полномочий по хранению, комплектованию, учету и использованию архивных документов Республики Бурятия</t>
  </si>
  <si>
    <t>Субвенция на 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</si>
  <si>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 xml:space="preserve">Субвенция на осуществление отдельных государственных полномочий по уведомительной регистрации коллективных договоров </t>
  </si>
  <si>
    <t xml:space="preserve">Субвенция на осуществление государственных полномочий по организации и осуществлению деятельности по опеке и попечительству в Республике Бурятия </t>
  </si>
  <si>
    <t>Субвенция на осуществление отдельного государственного полномочия  по поддержке сельского хозяйства</t>
  </si>
  <si>
    <t>Субвенция  на  администрирование отдельного государственного полномочия  по поддержке сельского хозяйства</t>
  </si>
  <si>
    <t>Субвенция  на осуществление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</si>
  <si>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Субвенция на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</si>
  <si>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Субвенция на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</si>
  <si>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Субвенция на осуществление отдельного государственного полномочия на капитальный (текущий) ремонт и содержание сибиреязвенных захоронений и скотомогильников (биотермичексих ям)</t>
  </si>
  <si>
    <t>Субвенция на администрирование отдельного государственного полномочия на капитальный (текущий) ремонт и содержание сибиреязвенных захоронений и скотомогильников (биотермичексих ям)</t>
  </si>
  <si>
    <t>2 02 35120 05 0000 150</t>
  </si>
  <si>
    <t>Субвенция  на составление (изменение, дополнение) списков кандидатов в присяжные заседатели судов общей юрисдикции в Российской Федерации</t>
  </si>
  <si>
    <t>Субвенция на предоставление мер социальной поддержки по оплате коммунальных услуг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</si>
  <si>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2 02 30021 05 0000 150</t>
  </si>
  <si>
    <t>Субвенция на выплату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</si>
  <si>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>Субвенция на 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</si>
  <si>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 xml:space="preserve">Субвенция на финансовое обеспечение получения дошкольного образования в муниципальных образовательных организациях </t>
  </si>
  <si>
    <t>Субвенция на 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</si>
  <si>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Субвенция на 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допрлнительного образования, бывшим педагогическим работникам образовательных организаций,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</si>
  <si>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Субвенция на администрирование передаваемых органам местного самоуправления государственных полномочий по организации и обеспечению отдыха и оздоровления детей</t>
  </si>
  <si>
    <t>2 02 39999 05 0000 150</t>
  </si>
  <si>
    <t xml:space="preserve">Субвенция  на обеспечение прав детей, находящихся в трудной жизненой ситуации на отдых и оздоровление </t>
  </si>
  <si>
    <t>Субвенция на организацию деятельности по обеспечению прав детей, находящихся в трудной жизненой ситуации на отдых и оздоровление</t>
  </si>
  <si>
    <t>Субвенция на 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</si>
  <si>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Субвенция  на 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</si>
  <si>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Субвенция  на осуществление государственных полномочий по расчету и предоставлению дотаций поселениям</t>
  </si>
  <si>
    <t>Субвенция на предоставление мер социальной поддержки по оплате коммунальных услуг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проживающим и работающим в сельских населенных пунктах, рабочих поселках (поселках городского типа) на территории Республики Бурятия</t>
  </si>
  <si>
    <t>2 02 40000 00 0000 150</t>
  </si>
  <si>
    <t>Иные межбюджетные трансферты</t>
  </si>
  <si>
    <t>2 02 49999 05 0000 150</t>
  </si>
  <si>
    <t>Иные межбюджетные трансферты га финансовую поддержку  территориального общественного самоуправления посредством  республиканского конкурса "Лучшее территориальное общественное самоуправление"</t>
  </si>
  <si>
    <t>2 02 45179 05 0000 150</t>
  </si>
  <si>
    <t xml:space="preserve">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</si>
  <si>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2 02 45303 05 0000 150</t>
  </si>
  <si>
    <t>Иные межбюджетные трансферты на 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</si>
  <si>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 xml:space="preserve">Иные межбюджетные трансферты на cоздание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 </t>
  </si>
  <si>
    <t>Приложение 3</t>
  </si>
  <si>
    <t>к Решению Совета депутатов МО "Кабанский район"</t>
  </si>
  <si>
    <t>"О бюджете МО "Кабанский район" на 2024 год</t>
  </si>
  <si>
    <t xml:space="preserve"> и на плановый период  2025 и 2026 годов"</t>
  </si>
  <si>
    <t xml:space="preserve">Субсидии на государственную поддержку отрасли культуры </t>
  </si>
  <si>
    <t xml:space="preserve">Субсидии на обеспечение профессиональной переподготовки, повышения квалификации лиц, замещающих выборные муниципальные должности, и муниципальных служащих </t>
  </si>
  <si>
    <t>Субсидия на 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</si>
  <si>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Субсидия на софинансирование расходных обязательств муниципальных районов (городских округов) на содержание и обеспечение деятельности (оказание услуг) муниципальных учреждений</t>
  </si>
  <si>
    <t>2 02 40014 05 0000 150</t>
  </si>
  <si>
    <t>Межбюджетные трансферты, передаваемые из бюджетов поселений на осуществления части полномочий по решению вопросов местного значения в соответствии с заключенными соглашениями</t>
  </si>
  <si>
    <t>от 21.12.2023 года № 87</t>
  </si>
  <si>
    <t xml:space="preserve">Субсидии на обеспечение комплексного развития сельских территорий </t>
  </si>
  <si>
    <t>изм. на 12.04.2024</t>
  </si>
  <si>
    <t>Приложение 1</t>
  </si>
  <si>
    <t xml:space="preserve"> к решению Совета депутатов МО "Кабанский район"</t>
  </si>
  <si>
    <t xml:space="preserve"> "О внесении изменений в решение</t>
  </si>
  <si>
    <t xml:space="preserve"> Совета депутатов муниципального образования "Кабанский район"</t>
  </si>
  <si>
    <t xml:space="preserve"> "О бюджете МО Кабанский район" на 2024 год </t>
  </si>
  <si>
    <t xml:space="preserve"> и на плановый период 2025 и 2026 годов"</t>
  </si>
  <si>
    <t>Дотация на поддержку мер по обеспечению сбалансированности местных бюджетов</t>
  </si>
  <si>
    <t xml:space="preserve"> 2 02 15002 05 0000 150</t>
  </si>
  <si>
    <t>2 02 25467 05 0000 150</t>
  </si>
  <si>
    <t xml:space="preserve">Субсидия на обеспечение развития и укрепления материально-технической базы домов культуры в населенных пунктов с числом жителей до 50 тысяч человек </t>
  </si>
  <si>
    <t>Субсидия на реализацию мероприятий по обеспечению жильем молодых семей</t>
  </si>
  <si>
    <t>Субсидии на развитие сети учреждений культурно-досугового типа (ФБ)</t>
  </si>
  <si>
    <t>Субсидия на мероприятие по развитию сети учреждений культурно-досугового типа (РБ)</t>
  </si>
  <si>
    <t>Иные межбюджетные трансферты бюджетам муниципальных районов (городских округов) на финансовое обеспечение  расходных обязательств, связанных с решением первоочередных вопросов местного значения на 2024 год</t>
  </si>
  <si>
    <t>2 02 25599 05 0000 150</t>
  </si>
  <si>
    <t>Субсидия на подготовку проектов межевания земельных участков и на проведение кадастровых работ</t>
  </si>
  <si>
    <t>Иные межбюджетные трансферты на 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</si>
  <si>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r>
      <t xml:space="preserve"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 </t>
    </r>
    <r>
      <rPr>
        <i/>
        <sz val="12"/>
        <rFont val="Times New Roman"/>
        <family val="1"/>
        <charset val="204"/>
      </rPr>
      <t>на ремонт дорог в ГП и СП: МО СП: «Кабанское», «Корсаковское», «Оймурское», «Посольское», «Ранжуровское», «Танхойское», «Шергинское»</t>
    </r>
  </si>
  <si>
    <t>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</si>
  <si>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</si>
  <si>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2 18 60010 05 0000 150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</si>
  <si>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</si>
  <si>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</si>
  <si>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</si>
  <si>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2 19 60010 05 0000 100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</si>
  <si>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</si>
  <si>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2 02 25576 05 0000 150</t>
  </si>
  <si>
    <t>2 02 25424 05 0000 150</t>
  </si>
  <si>
    <t>Субсидии бюджетам муниципальных районов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</si>
  <si>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от 12.04.2024 года № 104</t>
  </si>
  <si>
    <t>изм. на 05.06.2024</t>
  </si>
  <si>
    <t>2024 год
на 12.04.2024</t>
  </si>
  <si>
    <t>2 02 25081 05 0000 150</t>
  </si>
  <si>
    <t>Субсидии на государственную поддержку организаций, входящих в систему спортивной подготовки</t>
  </si>
  <si>
    <t xml:space="preserve"> от 05.06.2024 года № _____</t>
  </si>
  <si>
    <t>2024 год на 05.06.2024</t>
  </si>
  <si>
    <t>изм. на 08.07.2024</t>
  </si>
  <si>
    <t>Иные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</si>
  <si>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Приложение 2</t>
  </si>
  <si>
    <t xml:space="preserve"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 </t>
  </si>
  <si>
    <t xml:space="preserve"> от 08.07.2024 года № 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</si>
</sst>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"/>
    <numFmt numFmtId="165" formatCode="#,##0.00000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0"/>
      <name val="Arial Cyr"/>
      <family val="2"/>
      <charset val="204"/>
    </font>
    <font>
      <sz val="10"/>
      <color indexed="8"/>
      <name val="Arial Cyr"/>
      <family val="2"/>
      <charset val="204"/>
    </font>
    <font>
      <b/>
      <sz val="15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5"/>
      <name val="Times New Roman"/>
      <family val="1"/>
    </font>
    <font>
      <b/>
      <i/>
      <sz val="15"/>
      <name val="Times New Roman"/>
      <family val="1"/>
      <charset val="204"/>
    </font>
    <font>
      <b/>
      <i/>
      <sz val="15"/>
      <name val="Times New Roman"/>
      <family val="1"/>
    </font>
    <font>
      <b/>
      <i/>
      <sz val="10"/>
      <name val="Arial Cyr"/>
      <family val="2"/>
      <charset val="204"/>
    </font>
    <font>
      <sz val="12"/>
      <color rgb="FFFF0000"/>
      <name val="Times New Roman"/>
      <family val="1"/>
      <charset val="204"/>
    </font>
    <font>
      <sz val="15"/>
      <color rgb="FFFF0000"/>
      <name val="Times New Roman"/>
      <family val="1"/>
    </font>
    <font>
      <sz val="12"/>
      <color rgb="FFFF0000"/>
      <name val="Times New Roman"/>
      <family val="1"/>
    </font>
    <font>
      <b/>
      <sz val="11"/>
      <name val="Calibri"/>
      <family val="2"/>
      <charset val="204"/>
      <scheme val="minor"/>
    </font>
    <font>
      <b/>
      <i/>
      <sz val="12"/>
      <name val="Times New Roman"/>
      <family val="1"/>
    </font>
    <font>
      <b/>
      <i/>
      <sz val="12"/>
      <color rgb="FF0000FF"/>
      <name val="Times New Roman"/>
      <family val="1"/>
      <charset val="204"/>
    </font>
    <font>
      <b/>
      <i/>
      <sz val="15"/>
      <color rgb="FF0000FF"/>
      <name val="Times New Roman"/>
      <family val="1"/>
      <charset val="204"/>
    </font>
    <font>
      <i/>
      <sz val="15"/>
      <color rgb="FF0000FF"/>
      <name val="Times New Roman"/>
      <family val="1"/>
      <charset val="204"/>
    </font>
    <font>
      <i/>
      <sz val="12"/>
      <color rgb="FF0000FF"/>
      <name val="Times New Roman"/>
      <family val="1"/>
      <charset val="204"/>
    </font>
    <font>
      <b/>
      <i/>
      <sz val="15"/>
      <color theme="4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5"/>
      <name val="Times New Roman"/>
      <family val="1"/>
      <charset val="204"/>
    </font>
    <font>
      <i/>
      <sz val="15"/>
      <name val="Times New Roman"/>
      <family val="1"/>
    </font>
    <font>
      <sz val="15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8" fillId="0" borderId="0" applyBorder="0" applyProtection="0"/>
  </cellStyleXfs>
  <cellXfs count="90">
    <xf numFmtId="0" fontId="0" fillId="0" borderId="0" xfId="0"/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left" vertical="center" wrapText="1"/>
    </xf>
    <xf numFmtId="4" fontId="5" fillId="0" borderId="0" xfId="2" applyNumberFormat="1" applyFont="1" applyAlignment="1">
      <alignment horizontal="center" vertical="center"/>
    </xf>
    <xf numFmtId="0" fontId="4" fillId="0" borderId="0" xfId="2" applyFont="1"/>
    <xf numFmtId="0" fontId="3" fillId="0" borderId="0" xfId="2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0" fontId="3" fillId="0" borderId="0" xfId="2" applyFont="1" applyAlignment="1">
      <alignment horizontal="center"/>
    </xf>
    <xf numFmtId="0" fontId="7" fillId="0" borderId="0" xfId="2" applyFont="1" applyAlignment="1">
      <alignment horizontal="center"/>
    </xf>
    <xf numFmtId="0" fontId="2" fillId="0" borderId="0" xfId="2"/>
    <xf numFmtId="164" fontId="11" fillId="2" borderId="3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0" fontId="10" fillId="0" borderId="0" xfId="2" applyFont="1"/>
    <xf numFmtId="0" fontId="14" fillId="0" borderId="0" xfId="2" applyFont="1"/>
    <xf numFmtId="164" fontId="16" fillId="2" borderId="3" xfId="0" applyNumberFormat="1" applyFont="1" applyFill="1" applyBorder="1" applyAlignment="1">
      <alignment horizontal="center" vertical="center" wrapText="1"/>
    </xf>
    <xf numFmtId="0" fontId="5" fillId="0" borderId="0" xfId="2" applyFont="1"/>
    <xf numFmtId="164" fontId="11" fillId="2" borderId="3" xfId="1" applyNumberFormat="1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 vertical="center"/>
    </xf>
    <xf numFmtId="164" fontId="4" fillId="2" borderId="0" xfId="2" applyNumberFormat="1" applyFont="1" applyFill="1" applyAlignment="1">
      <alignment horizontal="right" vertical="center"/>
    </xf>
    <xf numFmtId="164" fontId="4" fillId="2" borderId="0" xfId="2" applyNumberFormat="1" applyFont="1" applyFill="1" applyAlignment="1">
      <alignment horizontal="right" vertical="top"/>
    </xf>
    <xf numFmtId="164" fontId="4" fillId="2" borderId="0" xfId="2" applyNumberFormat="1" applyFont="1" applyFill="1" applyAlignment="1">
      <alignment horizontal="right"/>
    </xf>
    <xf numFmtId="0" fontId="4" fillId="2" borderId="3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3" xfId="3" applyFont="1" applyFill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4" fillId="2" borderId="3" xfId="2" applyFont="1" applyFill="1" applyBorder="1" applyAlignment="1">
      <alignment horizontal="left" vertical="center" wrapText="1"/>
    </xf>
    <xf numFmtId="0" fontId="17" fillId="2" borderId="3" xfId="0" applyFont="1" applyFill="1" applyBorder="1" applyAlignment="1">
      <alignment horizontal="left" vertical="center" wrapText="1"/>
    </xf>
    <xf numFmtId="0" fontId="19" fillId="2" borderId="3" xfId="0" applyFont="1" applyFill="1" applyBorder="1" applyAlignment="1">
      <alignment horizontal="left" vertical="center" wrapText="1"/>
    </xf>
    <xf numFmtId="4" fontId="20" fillId="0" borderId="3" xfId="0" applyNumberFormat="1" applyFont="1" applyBorder="1" applyAlignment="1">
      <alignment horizontal="center" vertical="center" wrapText="1"/>
    </xf>
    <xf numFmtId="0" fontId="23" fillId="0" borderId="0" xfId="2" applyFont="1"/>
    <xf numFmtId="4" fontId="23" fillId="0" borderId="0" xfId="2" applyNumberFormat="1" applyFont="1" applyAlignment="1">
      <alignment horizontal="center" vertical="center"/>
    </xf>
    <xf numFmtId="164" fontId="22" fillId="2" borderId="3" xfId="0" applyNumberFormat="1" applyFont="1" applyFill="1" applyBorder="1" applyAlignment="1">
      <alignment horizontal="center" vertical="center" wrapText="1"/>
    </xf>
    <xf numFmtId="164" fontId="21" fillId="2" borderId="3" xfId="0" applyNumberFormat="1" applyFont="1" applyFill="1" applyBorder="1" applyAlignment="1">
      <alignment horizontal="center" vertical="center" wrapText="1"/>
    </xf>
    <xf numFmtId="164" fontId="22" fillId="2" borderId="3" xfId="1" applyNumberFormat="1" applyFont="1" applyFill="1" applyBorder="1" applyAlignment="1">
      <alignment horizontal="center" vertical="center" wrapText="1"/>
    </xf>
    <xf numFmtId="0" fontId="4" fillId="0" borderId="0" xfId="2" applyFont="1" applyAlignment="1">
      <alignment horizontal="right" vertical="top"/>
    </xf>
    <xf numFmtId="0" fontId="4" fillId="2" borderId="3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top" wrapText="1"/>
    </xf>
    <xf numFmtId="165" fontId="22" fillId="2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top" wrapText="1"/>
    </xf>
    <xf numFmtId="2" fontId="11" fillId="2" borderId="3" xfId="1" applyNumberFormat="1" applyFont="1" applyFill="1" applyBorder="1" applyAlignment="1">
      <alignment horizontal="center" vertical="center" wrapText="1"/>
    </xf>
    <xf numFmtId="165" fontId="21" fillId="2" borderId="3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" fontId="4" fillId="0" borderId="0" xfId="2" applyNumberFormat="1" applyFont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 wrapText="1"/>
    </xf>
    <xf numFmtId="164" fontId="12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3" applyFont="1" applyFill="1" applyBorder="1" applyAlignment="1">
      <alignment horizontal="center" vertical="center" wrapText="1"/>
    </xf>
    <xf numFmtId="0" fontId="3" fillId="2" borderId="3" xfId="3" applyFont="1" applyFill="1" applyBorder="1" applyAlignment="1">
      <alignment horizontal="left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164" fontId="26" fillId="2" borderId="3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164" fontId="24" fillId="2" borderId="3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7" fillId="2" borderId="0" xfId="2" applyFont="1" applyFill="1" applyAlignment="1">
      <alignment horizontal="center" vertical="center"/>
    </xf>
    <xf numFmtId="0" fontId="3" fillId="0" borderId="0" xfId="2" applyFont="1"/>
    <xf numFmtId="0" fontId="7" fillId="0" borderId="0" xfId="2" applyFont="1"/>
    <xf numFmtId="4" fontId="9" fillId="2" borderId="3" xfId="0" applyNumberFormat="1" applyFont="1" applyFill="1" applyBorder="1" applyAlignment="1">
      <alignment horizontal="center" vertical="center" wrapText="1"/>
    </xf>
    <xf numFmtId="4" fontId="12" fillId="2" borderId="3" xfId="0" applyNumberFormat="1" applyFont="1" applyFill="1" applyBorder="1" applyAlignment="1">
      <alignment horizontal="center" vertical="center" wrapText="1"/>
    </xf>
    <xf numFmtId="4" fontId="11" fillId="2" borderId="3" xfId="0" applyNumberFormat="1" applyFont="1" applyFill="1" applyBorder="1" applyAlignment="1">
      <alignment horizontal="center" vertical="center" wrapText="1"/>
    </xf>
    <xf numFmtId="4" fontId="13" fillId="2" borderId="3" xfId="0" applyNumberFormat="1" applyFont="1" applyFill="1" applyBorder="1" applyAlignment="1">
      <alignment horizontal="center" vertical="center" wrapText="1"/>
    </xf>
    <xf numFmtId="4" fontId="16" fillId="2" borderId="3" xfId="0" applyNumberFormat="1" applyFont="1" applyFill="1" applyBorder="1" applyAlignment="1">
      <alignment horizontal="center" vertical="center" wrapText="1"/>
    </xf>
    <xf numFmtId="4" fontId="11" fillId="2" borderId="3" xfId="1" applyNumberFormat="1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left" vertical="center" wrapText="1"/>
    </xf>
    <xf numFmtId="4" fontId="26" fillId="2" borderId="3" xfId="0" applyNumberFormat="1" applyFont="1" applyFill="1" applyBorder="1" applyAlignment="1">
      <alignment horizontal="center" vertical="center" wrapText="1"/>
    </xf>
    <xf numFmtId="165" fontId="27" fillId="2" borderId="3" xfId="0" applyNumberFormat="1" applyFont="1" applyFill="1" applyBorder="1" applyAlignment="1">
      <alignment horizontal="center" vertical="center" wrapText="1"/>
    </xf>
    <xf numFmtId="165" fontId="22" fillId="2" borderId="3" xfId="1" applyNumberFormat="1" applyFont="1" applyFill="1" applyBorder="1" applyAlignment="1">
      <alignment horizontal="center" vertical="center" wrapText="1"/>
    </xf>
    <xf numFmtId="4" fontId="28" fillId="2" borderId="3" xfId="0" applyNumberFormat="1" applyFont="1" applyFill="1" applyBorder="1" applyAlignment="1">
      <alignment horizontal="right" vertical="center" wrapText="1"/>
    </xf>
    <xf numFmtId="0" fontId="29" fillId="2" borderId="3" xfId="0" applyFont="1" applyFill="1" applyBorder="1" applyAlignment="1">
      <alignment horizontal="left" vertical="top" wrapText="1"/>
    </xf>
    <xf numFmtId="0" fontId="3" fillId="0" borderId="0" xfId="2" applyFont="1" applyAlignment="1">
      <alignment horizontal="center" vertical="center" wrapText="1"/>
    </xf>
  </cellXfs>
  <cellStyles count="4">
    <cellStyle name="Excel Built-in Normal" xfId="3" xr:uid="{00000000-0005-0000-0000-000000000000}"/>
    <cellStyle name="Обычный" xfId="0" builtinId="0"/>
    <cellStyle name="Обычный 2 2" xfId="2" xr:uid="{00000000-0005-0000-0000-000002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7;&#1088;.7%20&#1052;&#1041;&#1058;%2020-2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autoPageBreaks="0" fitToPage="1"/>
  </sheetPr>
  <dimension ref="A1:IF142"/>
  <sheetViews>
    <sheetView tabSelected="1" view="pageBreakPreview" zoomScaleNormal="89" zoomScaleSheetLayoutView="100" workbookViewId="0">
      <selection activeCell="J8" sqref="J8"/>
    </sheetView>
  </sheetViews>
  <sheetFormatPr defaultRowHeight="15.75" x14ac:dyDescent="0.25"/>
  <cols>
    <col min="1" max="1" width="8.85546875" style="21" customWidth="1"/>
    <col min="2" max="2" width="24.7109375" style="2" customWidth="1"/>
    <col min="3" max="3" width="128.140625" style="3" customWidth="1"/>
    <col min="4" max="4" width="26.7109375" style="19" hidden="1" customWidth="1"/>
    <col min="5" max="5" width="27.140625" style="34" hidden="1" customWidth="1"/>
    <col min="6" max="6" width="27.140625" style="5" hidden="1" customWidth="1"/>
    <col min="7" max="7" width="27.140625" style="34" hidden="1" customWidth="1"/>
    <col min="8" max="8" width="25.140625" style="34" hidden="1" customWidth="1"/>
    <col min="9" max="9" width="27.140625" style="34" hidden="1" customWidth="1"/>
    <col min="10" max="10" width="27.140625" style="5" customWidth="1"/>
    <col min="11" max="234" width="9.140625" style="5"/>
    <col min="235" max="235" width="6.85546875" style="5" customWidth="1"/>
    <col min="236" max="236" width="27.85546875" style="5" customWidth="1"/>
    <col min="237" max="237" width="143.140625" style="5" customWidth="1"/>
    <col min="238" max="239" width="17" style="5" customWidth="1"/>
    <col min="240" max="490" width="9.140625" style="5"/>
    <col min="491" max="491" width="6.85546875" style="5" customWidth="1"/>
    <col min="492" max="492" width="27.85546875" style="5" customWidth="1"/>
    <col min="493" max="493" width="143.140625" style="5" customWidth="1"/>
    <col min="494" max="495" width="17" style="5" customWidth="1"/>
    <col min="496" max="746" width="9.140625" style="5"/>
    <col min="747" max="747" width="6.85546875" style="5" customWidth="1"/>
    <col min="748" max="748" width="27.85546875" style="5" customWidth="1"/>
    <col min="749" max="749" width="143.140625" style="5" customWidth="1"/>
    <col min="750" max="751" width="17" style="5" customWidth="1"/>
    <col min="752" max="1002" width="9.140625" style="5"/>
    <col min="1003" max="1003" width="6.85546875" style="5" customWidth="1"/>
    <col min="1004" max="1004" width="27.85546875" style="5" customWidth="1"/>
    <col min="1005" max="1005" width="143.140625" style="5" customWidth="1"/>
    <col min="1006" max="1007" width="17" style="5" customWidth="1"/>
    <col min="1008" max="1258" width="9.140625" style="5"/>
    <col min="1259" max="1259" width="6.85546875" style="5" customWidth="1"/>
    <col min="1260" max="1260" width="27.85546875" style="5" customWidth="1"/>
    <col min="1261" max="1261" width="143.140625" style="5" customWidth="1"/>
    <col min="1262" max="1263" width="17" style="5" customWidth="1"/>
    <col min="1264" max="1514" width="9.140625" style="5"/>
    <col min="1515" max="1515" width="6.85546875" style="5" customWidth="1"/>
    <col min="1516" max="1516" width="27.85546875" style="5" customWidth="1"/>
    <col min="1517" max="1517" width="143.140625" style="5" customWidth="1"/>
    <col min="1518" max="1519" width="17" style="5" customWidth="1"/>
    <col min="1520" max="1770" width="9.140625" style="5"/>
    <col min="1771" max="1771" width="6.85546875" style="5" customWidth="1"/>
    <col min="1772" max="1772" width="27.85546875" style="5" customWidth="1"/>
    <col min="1773" max="1773" width="143.140625" style="5" customWidth="1"/>
    <col min="1774" max="1775" width="17" style="5" customWidth="1"/>
    <col min="1776" max="2026" width="9.140625" style="5"/>
    <col min="2027" max="2027" width="6.85546875" style="5" customWidth="1"/>
    <col min="2028" max="2028" width="27.85546875" style="5" customWidth="1"/>
    <col min="2029" max="2029" width="143.140625" style="5" customWidth="1"/>
    <col min="2030" max="2031" width="17" style="5" customWidth="1"/>
    <col min="2032" max="2282" width="9.140625" style="5"/>
    <col min="2283" max="2283" width="6.85546875" style="5" customWidth="1"/>
    <col min="2284" max="2284" width="27.85546875" style="5" customWidth="1"/>
    <col min="2285" max="2285" width="143.140625" style="5" customWidth="1"/>
    <col min="2286" max="2287" width="17" style="5" customWidth="1"/>
    <col min="2288" max="2538" width="9.140625" style="5"/>
    <col min="2539" max="2539" width="6.85546875" style="5" customWidth="1"/>
    <col min="2540" max="2540" width="27.85546875" style="5" customWidth="1"/>
    <col min="2541" max="2541" width="143.140625" style="5" customWidth="1"/>
    <col min="2542" max="2543" width="17" style="5" customWidth="1"/>
    <col min="2544" max="2794" width="9.140625" style="5"/>
    <col min="2795" max="2795" width="6.85546875" style="5" customWidth="1"/>
    <col min="2796" max="2796" width="27.85546875" style="5" customWidth="1"/>
    <col min="2797" max="2797" width="143.140625" style="5" customWidth="1"/>
    <col min="2798" max="2799" width="17" style="5" customWidth="1"/>
    <col min="2800" max="3050" width="9.140625" style="5"/>
    <col min="3051" max="3051" width="6.85546875" style="5" customWidth="1"/>
    <col min="3052" max="3052" width="27.85546875" style="5" customWidth="1"/>
    <col min="3053" max="3053" width="143.140625" style="5" customWidth="1"/>
    <col min="3054" max="3055" width="17" style="5" customWidth="1"/>
    <col min="3056" max="3306" width="9.140625" style="5"/>
    <col min="3307" max="3307" width="6.85546875" style="5" customWidth="1"/>
    <col min="3308" max="3308" width="27.85546875" style="5" customWidth="1"/>
    <col min="3309" max="3309" width="143.140625" style="5" customWidth="1"/>
    <col min="3310" max="3311" width="17" style="5" customWidth="1"/>
    <col min="3312" max="3562" width="9.140625" style="5"/>
    <col min="3563" max="3563" width="6.85546875" style="5" customWidth="1"/>
    <col min="3564" max="3564" width="27.85546875" style="5" customWidth="1"/>
    <col min="3565" max="3565" width="143.140625" style="5" customWidth="1"/>
    <col min="3566" max="3567" width="17" style="5" customWidth="1"/>
    <col min="3568" max="3818" width="9.140625" style="5"/>
    <col min="3819" max="3819" width="6.85546875" style="5" customWidth="1"/>
    <col min="3820" max="3820" width="27.85546875" style="5" customWidth="1"/>
    <col min="3821" max="3821" width="143.140625" style="5" customWidth="1"/>
    <col min="3822" max="3823" width="17" style="5" customWidth="1"/>
    <col min="3824" max="4074" width="9.140625" style="5"/>
    <col min="4075" max="4075" width="6.85546875" style="5" customWidth="1"/>
    <col min="4076" max="4076" width="27.85546875" style="5" customWidth="1"/>
    <col min="4077" max="4077" width="143.140625" style="5" customWidth="1"/>
    <col min="4078" max="4079" width="17" style="5" customWidth="1"/>
    <col min="4080" max="4330" width="9.140625" style="5"/>
    <col min="4331" max="4331" width="6.85546875" style="5" customWidth="1"/>
    <col min="4332" max="4332" width="27.85546875" style="5" customWidth="1"/>
    <col min="4333" max="4333" width="143.140625" style="5" customWidth="1"/>
    <col min="4334" max="4335" width="17" style="5" customWidth="1"/>
    <col min="4336" max="4586" width="9.140625" style="5"/>
    <col min="4587" max="4587" width="6.85546875" style="5" customWidth="1"/>
    <col min="4588" max="4588" width="27.85546875" style="5" customWidth="1"/>
    <col min="4589" max="4589" width="143.140625" style="5" customWidth="1"/>
    <col min="4590" max="4591" width="17" style="5" customWidth="1"/>
    <col min="4592" max="4842" width="9.140625" style="5"/>
    <col min="4843" max="4843" width="6.85546875" style="5" customWidth="1"/>
    <col min="4844" max="4844" width="27.85546875" style="5" customWidth="1"/>
    <col min="4845" max="4845" width="143.140625" style="5" customWidth="1"/>
    <col min="4846" max="4847" width="17" style="5" customWidth="1"/>
    <col min="4848" max="5098" width="9.140625" style="5"/>
    <col min="5099" max="5099" width="6.85546875" style="5" customWidth="1"/>
    <col min="5100" max="5100" width="27.85546875" style="5" customWidth="1"/>
    <col min="5101" max="5101" width="143.140625" style="5" customWidth="1"/>
    <col min="5102" max="5103" width="17" style="5" customWidth="1"/>
    <col min="5104" max="5354" width="9.140625" style="5"/>
    <col min="5355" max="5355" width="6.85546875" style="5" customWidth="1"/>
    <col min="5356" max="5356" width="27.85546875" style="5" customWidth="1"/>
    <col min="5357" max="5357" width="143.140625" style="5" customWidth="1"/>
    <col min="5358" max="5359" width="17" style="5" customWidth="1"/>
    <col min="5360" max="5610" width="9.140625" style="5"/>
    <col min="5611" max="5611" width="6.85546875" style="5" customWidth="1"/>
    <col min="5612" max="5612" width="27.85546875" style="5" customWidth="1"/>
    <col min="5613" max="5613" width="143.140625" style="5" customWidth="1"/>
    <col min="5614" max="5615" width="17" style="5" customWidth="1"/>
    <col min="5616" max="5866" width="9.140625" style="5"/>
    <col min="5867" max="5867" width="6.85546875" style="5" customWidth="1"/>
    <col min="5868" max="5868" width="27.85546875" style="5" customWidth="1"/>
    <col min="5869" max="5869" width="143.140625" style="5" customWidth="1"/>
    <col min="5870" max="5871" width="17" style="5" customWidth="1"/>
    <col min="5872" max="6122" width="9.140625" style="5"/>
    <col min="6123" max="6123" width="6.85546875" style="5" customWidth="1"/>
    <col min="6124" max="6124" width="27.85546875" style="5" customWidth="1"/>
    <col min="6125" max="6125" width="143.140625" style="5" customWidth="1"/>
    <col min="6126" max="6127" width="17" style="5" customWidth="1"/>
    <col min="6128" max="6378" width="9.140625" style="5"/>
    <col min="6379" max="6379" width="6.85546875" style="5" customWidth="1"/>
    <col min="6380" max="6380" width="27.85546875" style="5" customWidth="1"/>
    <col min="6381" max="6381" width="143.140625" style="5" customWidth="1"/>
    <col min="6382" max="6383" width="17" style="5" customWidth="1"/>
    <col min="6384" max="6634" width="9.140625" style="5"/>
    <col min="6635" max="6635" width="6.85546875" style="5" customWidth="1"/>
    <col min="6636" max="6636" width="27.85546875" style="5" customWidth="1"/>
    <col min="6637" max="6637" width="143.140625" style="5" customWidth="1"/>
    <col min="6638" max="6639" width="17" style="5" customWidth="1"/>
    <col min="6640" max="6890" width="9.140625" style="5"/>
    <col min="6891" max="6891" width="6.85546875" style="5" customWidth="1"/>
    <col min="6892" max="6892" width="27.85546875" style="5" customWidth="1"/>
    <col min="6893" max="6893" width="143.140625" style="5" customWidth="1"/>
    <col min="6894" max="6895" width="17" style="5" customWidth="1"/>
    <col min="6896" max="7146" width="9.140625" style="5"/>
    <col min="7147" max="7147" width="6.85546875" style="5" customWidth="1"/>
    <col min="7148" max="7148" width="27.85546875" style="5" customWidth="1"/>
    <col min="7149" max="7149" width="143.140625" style="5" customWidth="1"/>
    <col min="7150" max="7151" width="17" style="5" customWidth="1"/>
    <col min="7152" max="7402" width="9.140625" style="5"/>
    <col min="7403" max="7403" width="6.85546875" style="5" customWidth="1"/>
    <col min="7404" max="7404" width="27.85546875" style="5" customWidth="1"/>
    <col min="7405" max="7405" width="143.140625" style="5" customWidth="1"/>
    <col min="7406" max="7407" width="17" style="5" customWidth="1"/>
    <col min="7408" max="7658" width="9.140625" style="5"/>
    <col min="7659" max="7659" width="6.85546875" style="5" customWidth="1"/>
    <col min="7660" max="7660" width="27.85546875" style="5" customWidth="1"/>
    <col min="7661" max="7661" width="143.140625" style="5" customWidth="1"/>
    <col min="7662" max="7663" width="17" style="5" customWidth="1"/>
    <col min="7664" max="7914" width="9.140625" style="5"/>
    <col min="7915" max="7915" width="6.85546875" style="5" customWidth="1"/>
    <col min="7916" max="7916" width="27.85546875" style="5" customWidth="1"/>
    <col min="7917" max="7917" width="143.140625" style="5" customWidth="1"/>
    <col min="7918" max="7919" width="17" style="5" customWidth="1"/>
    <col min="7920" max="8170" width="9.140625" style="5"/>
    <col min="8171" max="8171" width="6.85546875" style="5" customWidth="1"/>
    <col min="8172" max="8172" width="27.85546875" style="5" customWidth="1"/>
    <col min="8173" max="8173" width="143.140625" style="5" customWidth="1"/>
    <col min="8174" max="8175" width="17" style="5" customWidth="1"/>
    <col min="8176" max="8426" width="9.140625" style="5"/>
    <col min="8427" max="8427" width="6.85546875" style="5" customWidth="1"/>
    <col min="8428" max="8428" width="27.85546875" style="5" customWidth="1"/>
    <col min="8429" max="8429" width="143.140625" style="5" customWidth="1"/>
    <col min="8430" max="8431" width="17" style="5" customWidth="1"/>
    <col min="8432" max="8682" width="9.140625" style="5"/>
    <col min="8683" max="8683" width="6.85546875" style="5" customWidth="1"/>
    <col min="8684" max="8684" width="27.85546875" style="5" customWidth="1"/>
    <col min="8685" max="8685" width="143.140625" style="5" customWidth="1"/>
    <col min="8686" max="8687" width="17" style="5" customWidth="1"/>
    <col min="8688" max="8938" width="9.140625" style="5"/>
    <col min="8939" max="8939" width="6.85546875" style="5" customWidth="1"/>
    <col min="8940" max="8940" width="27.85546875" style="5" customWidth="1"/>
    <col min="8941" max="8941" width="143.140625" style="5" customWidth="1"/>
    <col min="8942" max="8943" width="17" style="5" customWidth="1"/>
    <col min="8944" max="9194" width="9.140625" style="5"/>
    <col min="9195" max="9195" width="6.85546875" style="5" customWidth="1"/>
    <col min="9196" max="9196" width="27.85546875" style="5" customWidth="1"/>
    <col min="9197" max="9197" width="143.140625" style="5" customWidth="1"/>
    <col min="9198" max="9199" width="17" style="5" customWidth="1"/>
    <col min="9200" max="9450" width="9.140625" style="5"/>
    <col min="9451" max="9451" width="6.85546875" style="5" customWidth="1"/>
    <col min="9452" max="9452" width="27.85546875" style="5" customWidth="1"/>
    <col min="9453" max="9453" width="143.140625" style="5" customWidth="1"/>
    <col min="9454" max="9455" width="17" style="5" customWidth="1"/>
    <col min="9456" max="9706" width="9.140625" style="5"/>
    <col min="9707" max="9707" width="6.85546875" style="5" customWidth="1"/>
    <col min="9708" max="9708" width="27.85546875" style="5" customWidth="1"/>
    <col min="9709" max="9709" width="143.140625" style="5" customWidth="1"/>
    <col min="9710" max="9711" width="17" style="5" customWidth="1"/>
    <col min="9712" max="9962" width="9.140625" style="5"/>
    <col min="9963" max="9963" width="6.85546875" style="5" customWidth="1"/>
    <col min="9964" max="9964" width="27.85546875" style="5" customWidth="1"/>
    <col min="9965" max="9965" width="143.140625" style="5" customWidth="1"/>
    <col min="9966" max="9967" width="17" style="5" customWidth="1"/>
    <col min="9968" max="10218" width="9.140625" style="5"/>
    <col min="10219" max="10219" width="6.85546875" style="5" customWidth="1"/>
    <col min="10220" max="10220" width="27.85546875" style="5" customWidth="1"/>
    <col min="10221" max="10221" width="143.140625" style="5" customWidth="1"/>
    <col min="10222" max="10223" width="17" style="5" customWidth="1"/>
    <col min="10224" max="10474" width="9.140625" style="5"/>
    <col min="10475" max="10475" width="6.85546875" style="5" customWidth="1"/>
    <col min="10476" max="10476" width="27.85546875" style="5" customWidth="1"/>
    <col min="10477" max="10477" width="143.140625" style="5" customWidth="1"/>
    <col min="10478" max="10479" width="17" style="5" customWidth="1"/>
    <col min="10480" max="10730" width="9.140625" style="5"/>
    <col min="10731" max="10731" width="6.85546875" style="5" customWidth="1"/>
    <col min="10732" max="10732" width="27.85546875" style="5" customWidth="1"/>
    <col min="10733" max="10733" width="143.140625" style="5" customWidth="1"/>
    <col min="10734" max="10735" width="17" style="5" customWidth="1"/>
    <col min="10736" max="10986" width="9.140625" style="5"/>
    <col min="10987" max="10987" width="6.85546875" style="5" customWidth="1"/>
    <col min="10988" max="10988" width="27.85546875" style="5" customWidth="1"/>
    <col min="10989" max="10989" width="143.140625" style="5" customWidth="1"/>
    <col min="10990" max="10991" width="17" style="5" customWidth="1"/>
    <col min="10992" max="11242" width="9.140625" style="5"/>
    <col min="11243" max="11243" width="6.85546875" style="5" customWidth="1"/>
    <col min="11244" max="11244" width="27.85546875" style="5" customWidth="1"/>
    <col min="11245" max="11245" width="143.140625" style="5" customWidth="1"/>
    <col min="11246" max="11247" width="17" style="5" customWidth="1"/>
    <col min="11248" max="11498" width="9.140625" style="5"/>
    <col min="11499" max="11499" width="6.85546875" style="5" customWidth="1"/>
    <col min="11500" max="11500" width="27.85546875" style="5" customWidth="1"/>
    <col min="11501" max="11501" width="143.140625" style="5" customWidth="1"/>
    <col min="11502" max="11503" width="17" style="5" customWidth="1"/>
    <col min="11504" max="11754" width="9.140625" style="5"/>
    <col min="11755" max="11755" width="6.85546875" style="5" customWidth="1"/>
    <col min="11756" max="11756" width="27.85546875" style="5" customWidth="1"/>
    <col min="11757" max="11757" width="143.140625" style="5" customWidth="1"/>
    <col min="11758" max="11759" width="17" style="5" customWidth="1"/>
    <col min="11760" max="12010" width="9.140625" style="5"/>
    <col min="12011" max="12011" width="6.85546875" style="5" customWidth="1"/>
    <col min="12012" max="12012" width="27.85546875" style="5" customWidth="1"/>
    <col min="12013" max="12013" width="143.140625" style="5" customWidth="1"/>
    <col min="12014" max="12015" width="17" style="5" customWidth="1"/>
    <col min="12016" max="12266" width="9.140625" style="5"/>
    <col min="12267" max="12267" width="6.85546875" style="5" customWidth="1"/>
    <col min="12268" max="12268" width="27.85546875" style="5" customWidth="1"/>
    <col min="12269" max="12269" width="143.140625" style="5" customWidth="1"/>
    <col min="12270" max="12271" width="17" style="5" customWidth="1"/>
    <col min="12272" max="12522" width="9.140625" style="5"/>
    <col min="12523" max="12523" width="6.85546875" style="5" customWidth="1"/>
    <col min="12524" max="12524" width="27.85546875" style="5" customWidth="1"/>
    <col min="12525" max="12525" width="143.140625" style="5" customWidth="1"/>
    <col min="12526" max="12527" width="17" style="5" customWidth="1"/>
    <col min="12528" max="12778" width="9.140625" style="5"/>
    <col min="12779" max="12779" width="6.85546875" style="5" customWidth="1"/>
    <col min="12780" max="12780" width="27.85546875" style="5" customWidth="1"/>
    <col min="12781" max="12781" width="143.140625" style="5" customWidth="1"/>
    <col min="12782" max="12783" width="17" style="5" customWidth="1"/>
    <col min="12784" max="13034" width="9.140625" style="5"/>
    <col min="13035" max="13035" width="6.85546875" style="5" customWidth="1"/>
    <col min="13036" max="13036" width="27.85546875" style="5" customWidth="1"/>
    <col min="13037" max="13037" width="143.140625" style="5" customWidth="1"/>
    <col min="13038" max="13039" width="17" style="5" customWidth="1"/>
    <col min="13040" max="13290" width="9.140625" style="5"/>
    <col min="13291" max="13291" width="6.85546875" style="5" customWidth="1"/>
    <col min="13292" max="13292" width="27.85546875" style="5" customWidth="1"/>
    <col min="13293" max="13293" width="143.140625" style="5" customWidth="1"/>
    <col min="13294" max="13295" width="17" style="5" customWidth="1"/>
    <col min="13296" max="13546" width="9.140625" style="5"/>
    <col min="13547" max="13547" width="6.85546875" style="5" customWidth="1"/>
    <col min="13548" max="13548" width="27.85546875" style="5" customWidth="1"/>
    <col min="13549" max="13549" width="143.140625" style="5" customWidth="1"/>
    <col min="13550" max="13551" width="17" style="5" customWidth="1"/>
    <col min="13552" max="13802" width="9.140625" style="5"/>
    <col min="13803" max="13803" width="6.85546875" style="5" customWidth="1"/>
    <col min="13804" max="13804" width="27.85546875" style="5" customWidth="1"/>
    <col min="13805" max="13805" width="143.140625" style="5" customWidth="1"/>
    <col min="13806" max="13807" width="17" style="5" customWidth="1"/>
    <col min="13808" max="14058" width="9.140625" style="5"/>
    <col min="14059" max="14059" width="6.85546875" style="5" customWidth="1"/>
    <col min="14060" max="14060" width="27.85546875" style="5" customWidth="1"/>
    <col min="14061" max="14061" width="143.140625" style="5" customWidth="1"/>
    <col min="14062" max="14063" width="17" style="5" customWidth="1"/>
    <col min="14064" max="14314" width="9.140625" style="5"/>
    <col min="14315" max="14315" width="6.85546875" style="5" customWidth="1"/>
    <col min="14316" max="14316" width="27.85546875" style="5" customWidth="1"/>
    <col min="14317" max="14317" width="143.140625" style="5" customWidth="1"/>
    <col min="14318" max="14319" width="17" style="5" customWidth="1"/>
    <col min="14320" max="14570" width="9.140625" style="5"/>
    <col min="14571" max="14571" width="6.85546875" style="5" customWidth="1"/>
    <col min="14572" max="14572" width="27.85546875" style="5" customWidth="1"/>
    <col min="14573" max="14573" width="143.140625" style="5" customWidth="1"/>
    <col min="14574" max="14575" width="17" style="5" customWidth="1"/>
    <col min="14576" max="14826" width="9.140625" style="5"/>
    <col min="14827" max="14827" width="6.85546875" style="5" customWidth="1"/>
    <col min="14828" max="14828" width="27.85546875" style="5" customWidth="1"/>
    <col min="14829" max="14829" width="143.140625" style="5" customWidth="1"/>
    <col min="14830" max="14831" width="17" style="5" customWidth="1"/>
    <col min="14832" max="15082" width="9.140625" style="5"/>
    <col min="15083" max="15083" width="6.85546875" style="5" customWidth="1"/>
    <col min="15084" max="15084" width="27.85546875" style="5" customWidth="1"/>
    <col min="15085" max="15085" width="143.140625" style="5" customWidth="1"/>
    <col min="15086" max="15087" width="17" style="5" customWidth="1"/>
    <col min="15088" max="15338" width="9.140625" style="5"/>
    <col min="15339" max="15339" width="6.85546875" style="5" customWidth="1"/>
    <col min="15340" max="15340" width="27.85546875" style="5" customWidth="1"/>
    <col min="15341" max="15341" width="143.140625" style="5" customWidth="1"/>
    <col min="15342" max="15343" width="17" style="5" customWidth="1"/>
    <col min="15344" max="15594" width="9.140625" style="5"/>
    <col min="15595" max="15595" width="6.85546875" style="5" customWidth="1"/>
    <col min="15596" max="15596" width="27.85546875" style="5" customWidth="1"/>
    <col min="15597" max="15597" width="143.140625" style="5" customWidth="1"/>
    <col min="15598" max="15599" width="17" style="5" customWidth="1"/>
    <col min="15600" max="15850" width="9.140625" style="5"/>
    <col min="15851" max="15851" width="6.85546875" style="5" customWidth="1"/>
    <col min="15852" max="15852" width="27.85546875" style="5" customWidth="1"/>
    <col min="15853" max="15853" width="143.140625" style="5" customWidth="1"/>
    <col min="15854" max="15855" width="17" style="5" customWidth="1"/>
    <col min="15856" max="16106" width="9.140625" style="5"/>
    <col min="16107" max="16107" width="6.85546875" style="5" customWidth="1"/>
    <col min="16108" max="16108" width="27.85546875" style="5" customWidth="1"/>
    <col min="16109" max="16109" width="143.140625" style="5" customWidth="1"/>
    <col min="16110" max="16111" width="17" style="5" customWidth="1"/>
    <col min="16112" max="16384" width="9.140625" style="5"/>
  </cols>
  <sheetData>
    <row r="1" spans="1:10" x14ac:dyDescent="0.25">
      <c r="C1" s="5"/>
      <c r="D1" s="5"/>
      <c r="E1" s="5"/>
      <c r="F1" s="39" t="s">
        <v>92</v>
      </c>
      <c r="G1" s="5"/>
      <c r="H1" s="39" t="s">
        <v>92</v>
      </c>
      <c r="I1" s="5"/>
      <c r="J1" s="39" t="s">
        <v>143</v>
      </c>
    </row>
    <row r="2" spans="1:10" x14ac:dyDescent="0.25">
      <c r="C2" s="5"/>
      <c r="D2" s="5"/>
      <c r="E2" s="5"/>
      <c r="F2" s="39" t="s">
        <v>106</v>
      </c>
      <c r="G2" s="5"/>
      <c r="H2" s="39" t="s">
        <v>106</v>
      </c>
      <c r="I2" s="5"/>
      <c r="J2" s="39" t="s">
        <v>106</v>
      </c>
    </row>
    <row r="3" spans="1:10" x14ac:dyDescent="0.25">
      <c r="C3" s="5"/>
      <c r="D3" s="5"/>
      <c r="E3" s="5"/>
      <c r="F3" s="39" t="s">
        <v>107</v>
      </c>
      <c r="G3" s="5"/>
      <c r="H3" s="39" t="s">
        <v>107</v>
      </c>
      <c r="I3" s="5"/>
      <c r="J3" s="39" t="s">
        <v>107</v>
      </c>
    </row>
    <row r="4" spans="1:10" x14ac:dyDescent="0.25">
      <c r="C4" s="5"/>
      <c r="D4" s="5"/>
      <c r="E4" s="5"/>
      <c r="F4" s="39" t="s">
        <v>108</v>
      </c>
      <c r="G4" s="5"/>
      <c r="H4" s="39" t="s">
        <v>108</v>
      </c>
      <c r="I4" s="5"/>
      <c r="J4" s="39" t="s">
        <v>108</v>
      </c>
    </row>
    <row r="5" spans="1:10" x14ac:dyDescent="0.25">
      <c r="C5" s="5"/>
      <c r="D5" s="5"/>
      <c r="E5" s="5"/>
      <c r="F5" s="39" t="s">
        <v>109</v>
      </c>
      <c r="G5" s="5"/>
      <c r="H5" s="39" t="s">
        <v>109</v>
      </c>
      <c r="I5" s="5"/>
      <c r="J5" s="39" t="s">
        <v>109</v>
      </c>
    </row>
    <row r="6" spans="1:10" x14ac:dyDescent="0.25">
      <c r="C6" s="5"/>
      <c r="D6" s="5"/>
      <c r="E6" s="5"/>
      <c r="F6" s="39" t="s">
        <v>110</v>
      </c>
      <c r="G6" s="5"/>
      <c r="H6" s="39" t="s">
        <v>110</v>
      </c>
      <c r="I6" s="5"/>
      <c r="J6" s="39" t="s">
        <v>110</v>
      </c>
    </row>
    <row r="7" spans="1:10" x14ac:dyDescent="0.25">
      <c r="C7" s="5"/>
      <c r="D7" s="5"/>
      <c r="E7" s="5"/>
      <c r="F7" s="39" t="s">
        <v>134</v>
      </c>
      <c r="G7" s="5"/>
      <c r="H7" s="39" t="s">
        <v>139</v>
      </c>
      <c r="I7" s="5"/>
      <c r="J7" s="39" t="s">
        <v>145</v>
      </c>
    </row>
    <row r="8" spans="1:10" x14ac:dyDescent="0.25">
      <c r="C8" s="5"/>
      <c r="D8" s="5"/>
      <c r="E8" s="5"/>
      <c r="F8" s="39"/>
      <c r="G8" s="5"/>
      <c r="H8" s="5"/>
      <c r="I8" s="5"/>
      <c r="J8" s="39"/>
    </row>
    <row r="10" spans="1:10" x14ac:dyDescent="0.25">
      <c r="D10" s="22" t="s">
        <v>92</v>
      </c>
      <c r="E10" s="5"/>
      <c r="F10" s="22" t="s">
        <v>105</v>
      </c>
      <c r="G10" s="5"/>
      <c r="H10" s="22" t="s">
        <v>92</v>
      </c>
      <c r="I10" s="5"/>
      <c r="J10" s="22" t="s">
        <v>92</v>
      </c>
    </row>
    <row r="11" spans="1:10" x14ac:dyDescent="0.25">
      <c r="D11" s="23" t="s">
        <v>93</v>
      </c>
      <c r="E11" s="5"/>
      <c r="F11" s="23" t="s">
        <v>93</v>
      </c>
      <c r="G11" s="5"/>
      <c r="H11" s="23" t="s">
        <v>93</v>
      </c>
      <c r="I11" s="5"/>
      <c r="J11" s="23" t="s">
        <v>93</v>
      </c>
    </row>
    <row r="12" spans="1:10" x14ac:dyDescent="0.25">
      <c r="D12" s="23" t="s">
        <v>94</v>
      </c>
      <c r="E12" s="5"/>
      <c r="F12" s="23" t="s">
        <v>94</v>
      </c>
      <c r="G12" s="5"/>
      <c r="H12" s="23" t="s">
        <v>94</v>
      </c>
      <c r="I12" s="5"/>
      <c r="J12" s="23" t="s">
        <v>94</v>
      </c>
    </row>
    <row r="13" spans="1:10" x14ac:dyDescent="0.25">
      <c r="D13" s="23" t="s">
        <v>95</v>
      </c>
      <c r="E13" s="5"/>
      <c r="F13" s="23" t="s">
        <v>95</v>
      </c>
      <c r="G13" s="5"/>
      <c r="H13" s="23" t="s">
        <v>95</v>
      </c>
      <c r="I13" s="5"/>
      <c r="J13" s="23" t="s">
        <v>95</v>
      </c>
    </row>
    <row r="14" spans="1:10" x14ac:dyDescent="0.25">
      <c r="D14" s="24" t="s">
        <v>102</v>
      </c>
      <c r="E14" s="5"/>
      <c r="F14" s="24" t="s">
        <v>102</v>
      </c>
      <c r="G14" s="5"/>
      <c r="H14" s="24" t="s">
        <v>102</v>
      </c>
      <c r="I14" s="5"/>
      <c r="J14" s="24" t="s">
        <v>102</v>
      </c>
    </row>
    <row r="16" spans="1:10" x14ac:dyDescent="0.25">
      <c r="A16" s="1"/>
      <c r="D16" s="4"/>
      <c r="E16" s="35"/>
      <c r="F16" s="50"/>
      <c r="G16" s="35"/>
      <c r="H16" s="35"/>
      <c r="I16" s="35"/>
      <c r="J16" s="50"/>
    </row>
    <row r="17" spans="1:229" x14ac:dyDescent="0.25">
      <c r="A17" s="89" t="s">
        <v>0</v>
      </c>
      <c r="B17" s="89"/>
      <c r="C17" s="89"/>
      <c r="D17" s="4"/>
      <c r="E17" s="35"/>
      <c r="F17" s="50"/>
      <c r="G17" s="35"/>
      <c r="H17" s="35"/>
      <c r="I17" s="35"/>
      <c r="J17" s="50"/>
    </row>
    <row r="18" spans="1:229" x14ac:dyDescent="0.25">
      <c r="A18" s="1"/>
      <c r="C18" s="6"/>
      <c r="D18" s="4" t="s">
        <v>1</v>
      </c>
      <c r="E18" s="35"/>
      <c r="F18" s="50"/>
      <c r="G18" s="35"/>
      <c r="H18" s="35"/>
      <c r="I18" s="35"/>
      <c r="J18" s="50"/>
    </row>
    <row r="19" spans="1:229" s="11" customFormat="1" ht="44.25" customHeight="1" x14ac:dyDescent="0.25">
      <c r="A19" s="7" t="s">
        <v>2</v>
      </c>
      <c r="B19" s="8" t="s">
        <v>3</v>
      </c>
      <c r="C19" s="9" t="s">
        <v>4</v>
      </c>
      <c r="D19" s="10" t="s">
        <v>5</v>
      </c>
      <c r="E19" s="33" t="s">
        <v>104</v>
      </c>
      <c r="F19" s="51" t="s">
        <v>136</v>
      </c>
      <c r="G19" s="33" t="s">
        <v>135</v>
      </c>
      <c r="H19" s="51" t="s">
        <v>140</v>
      </c>
      <c r="I19" s="33" t="s">
        <v>141</v>
      </c>
      <c r="J19" s="51" t="s">
        <v>5</v>
      </c>
      <c r="HS19" s="12"/>
      <c r="HT19" s="12"/>
      <c r="HU19" s="12"/>
    </row>
    <row r="20" spans="1:229" ht="26.25" customHeight="1" x14ac:dyDescent="0.25">
      <c r="A20" s="53"/>
      <c r="B20" s="54" t="s">
        <v>6</v>
      </c>
      <c r="C20" s="55" t="s">
        <v>7</v>
      </c>
      <c r="D20" s="56">
        <f>SUM(D21)</f>
        <v>1716120.03</v>
      </c>
      <c r="E20" s="37">
        <f t="shared" ref="E20:J20" si="0">E21+E122+E131</f>
        <v>143407.04580999998</v>
      </c>
      <c r="F20" s="76">
        <f t="shared" si="0"/>
        <v>1859527.0758099998</v>
      </c>
      <c r="G20" s="48">
        <f t="shared" si="0"/>
        <v>33611.879740000004</v>
      </c>
      <c r="H20" s="56">
        <f t="shared" si="0"/>
        <v>1893138.9555500001</v>
      </c>
      <c r="I20" s="48">
        <f t="shared" si="0"/>
        <v>17291.446769999999</v>
      </c>
      <c r="J20" s="56">
        <f t="shared" si="0"/>
        <v>1910430.4023200001</v>
      </c>
      <c r="HS20" s="13"/>
      <c r="HT20" s="13"/>
      <c r="HU20" s="13"/>
    </row>
    <row r="21" spans="1:229" s="74" customFormat="1" ht="33" customHeight="1" x14ac:dyDescent="0.25">
      <c r="A21" s="41"/>
      <c r="B21" s="57" t="s">
        <v>8</v>
      </c>
      <c r="C21" s="58" t="s">
        <v>9</v>
      </c>
      <c r="D21" s="56">
        <f>SUM(D22,D25,D73,D106)</f>
        <v>1716120.03</v>
      </c>
      <c r="E21" s="37">
        <f t="shared" ref="E21:J21" si="1">E22+E25+E73+E106</f>
        <v>161321.34696</v>
      </c>
      <c r="F21" s="76">
        <f t="shared" si="1"/>
        <v>1877441.3769599998</v>
      </c>
      <c r="G21" s="48">
        <f t="shared" si="1"/>
        <v>33611.879740000004</v>
      </c>
      <c r="H21" s="56">
        <f t="shared" si="1"/>
        <v>1911053.2567</v>
      </c>
      <c r="I21" s="48">
        <f t="shared" si="1"/>
        <v>17291.446769999999</v>
      </c>
      <c r="J21" s="56">
        <f t="shared" si="1"/>
        <v>1928344.7034700001</v>
      </c>
      <c r="HS21" s="75"/>
      <c r="HT21" s="75"/>
      <c r="HU21" s="75"/>
    </row>
    <row r="22" spans="1:229" ht="21" customHeight="1" x14ac:dyDescent="0.25">
      <c r="A22" s="41"/>
      <c r="B22" s="60" t="s">
        <v>10</v>
      </c>
      <c r="C22" s="26" t="s">
        <v>11</v>
      </c>
      <c r="D22" s="52">
        <f>SUM(D23:D24)</f>
        <v>145432.9</v>
      </c>
      <c r="E22" s="61">
        <f t="shared" ref="E22:F22" si="2">SUM(E23:E24)</f>
        <v>1013.73</v>
      </c>
      <c r="F22" s="77">
        <f t="shared" si="2"/>
        <v>146446.63</v>
      </c>
      <c r="G22" s="48">
        <f t="shared" ref="G22:J22" si="3">SUM(G23:G24)</f>
        <v>0</v>
      </c>
      <c r="H22" s="52">
        <f t="shared" ref="H22:I22" si="4">SUM(H23:H24)</f>
        <v>146446.63</v>
      </c>
      <c r="I22" s="48">
        <f t="shared" si="4"/>
        <v>0</v>
      </c>
      <c r="J22" s="52">
        <f t="shared" si="3"/>
        <v>146446.63</v>
      </c>
      <c r="HS22" s="13"/>
      <c r="HT22" s="13"/>
      <c r="HU22" s="13"/>
    </row>
    <row r="23" spans="1:229" ht="19.5" customHeight="1" x14ac:dyDescent="0.25">
      <c r="A23" s="41">
        <v>923</v>
      </c>
      <c r="B23" s="60" t="s">
        <v>12</v>
      </c>
      <c r="C23" s="26" t="s">
        <v>13</v>
      </c>
      <c r="D23" s="52">
        <v>145432.9</v>
      </c>
      <c r="E23" s="36"/>
      <c r="F23" s="77">
        <f>SUM(D23:E23)</f>
        <v>145432.9</v>
      </c>
      <c r="G23" s="45"/>
      <c r="H23" s="52">
        <f>SUM(D23:E23)</f>
        <v>145432.9</v>
      </c>
      <c r="I23" s="45"/>
      <c r="J23" s="52">
        <f>SUM(F23:G23)</f>
        <v>145432.9</v>
      </c>
      <c r="HS23" s="13"/>
      <c r="HT23" s="13"/>
      <c r="HU23" s="13"/>
    </row>
    <row r="24" spans="1:229" ht="19.5" customHeight="1" x14ac:dyDescent="0.25">
      <c r="A24" s="41"/>
      <c r="B24" s="41" t="s">
        <v>112</v>
      </c>
      <c r="C24" s="40" t="s">
        <v>111</v>
      </c>
      <c r="D24" s="14"/>
      <c r="E24" s="36">
        <v>1013.73</v>
      </c>
      <c r="F24" s="78">
        <f>SUM(D24:E24)</f>
        <v>1013.73</v>
      </c>
      <c r="G24" s="45"/>
      <c r="H24" s="14">
        <f>SUM(D24:E24)</f>
        <v>1013.73</v>
      </c>
      <c r="I24" s="45"/>
      <c r="J24" s="14">
        <f>H24+I24</f>
        <v>1013.73</v>
      </c>
      <c r="HS24" s="13"/>
      <c r="HT24" s="13"/>
      <c r="HU24" s="13"/>
    </row>
    <row r="25" spans="1:229" ht="19.5" customHeight="1" x14ac:dyDescent="0.25">
      <c r="A25" s="41"/>
      <c r="B25" s="60" t="s">
        <v>14</v>
      </c>
      <c r="C25" s="26" t="s">
        <v>15</v>
      </c>
      <c r="D25" s="52">
        <f t="shared" ref="D25:J25" si="5">SUM(D69,D67,D61,D51,D43,D31,D26)</f>
        <v>877657.13</v>
      </c>
      <c r="E25" s="37">
        <f t="shared" si="5"/>
        <v>163467.43867</v>
      </c>
      <c r="F25" s="77">
        <f t="shared" si="5"/>
        <v>1041124.5686699999</v>
      </c>
      <c r="G25" s="48">
        <f t="shared" si="5"/>
        <v>78.379800000000003</v>
      </c>
      <c r="H25" s="52">
        <f t="shared" si="5"/>
        <v>1041202.9484699999</v>
      </c>
      <c r="I25" s="48">
        <f t="shared" si="5"/>
        <v>0</v>
      </c>
      <c r="J25" s="52">
        <f t="shared" si="5"/>
        <v>1041202.9484699999</v>
      </c>
      <c r="HS25" s="13"/>
      <c r="HT25" s="13"/>
      <c r="HU25" s="13"/>
    </row>
    <row r="26" spans="1:229" s="16" customFormat="1" ht="19.5" customHeight="1" x14ac:dyDescent="0.25">
      <c r="A26" s="62">
        <v>912</v>
      </c>
      <c r="B26" s="60" t="s">
        <v>16</v>
      </c>
      <c r="C26" s="27"/>
      <c r="D26" s="15">
        <f t="shared" ref="D26:J26" si="6">SUM(D27:D30)</f>
        <v>21913.4</v>
      </c>
      <c r="E26" s="37">
        <f t="shared" si="6"/>
        <v>2291.1053200000001</v>
      </c>
      <c r="F26" s="79">
        <f t="shared" si="6"/>
        <v>24204.50532</v>
      </c>
      <c r="G26" s="48">
        <f t="shared" si="6"/>
        <v>0</v>
      </c>
      <c r="H26" s="15">
        <f t="shared" si="6"/>
        <v>24204.50532</v>
      </c>
      <c r="I26" s="48">
        <f t="shared" si="6"/>
        <v>0</v>
      </c>
      <c r="J26" s="15">
        <f t="shared" si="6"/>
        <v>24204.50532</v>
      </c>
      <c r="HS26" s="17"/>
      <c r="HT26" s="17"/>
      <c r="HU26" s="17"/>
    </row>
    <row r="27" spans="1:229" ht="19.5" customHeight="1" x14ac:dyDescent="0.25">
      <c r="A27" s="41"/>
      <c r="B27" s="42" t="s">
        <v>131</v>
      </c>
      <c r="C27" s="25" t="s">
        <v>103</v>
      </c>
      <c r="D27" s="14"/>
      <c r="E27" s="36">
        <v>2291.1</v>
      </c>
      <c r="F27" s="78">
        <f>D27+E27</f>
        <v>2291.1</v>
      </c>
      <c r="G27" s="45"/>
      <c r="H27" s="14">
        <f>F27+G27</f>
        <v>2291.1</v>
      </c>
      <c r="I27" s="45"/>
      <c r="J27" s="14">
        <f>H27+I27</f>
        <v>2291.1</v>
      </c>
      <c r="HS27" s="13"/>
      <c r="HT27" s="13"/>
      <c r="HU27" s="13"/>
    </row>
    <row r="28" spans="1:229" ht="31.5" x14ac:dyDescent="0.25">
      <c r="A28" s="41"/>
      <c r="B28" s="63" t="s">
        <v>17</v>
      </c>
      <c r="C28" s="25" t="s">
        <v>97</v>
      </c>
      <c r="D28" s="14">
        <v>375</v>
      </c>
      <c r="E28" s="36"/>
      <c r="F28" s="78">
        <f>D28+E28</f>
        <v>375</v>
      </c>
      <c r="G28" s="45"/>
      <c r="H28" s="14">
        <f t="shared" ref="H28:H30" si="7">F28+G28</f>
        <v>375</v>
      </c>
      <c r="I28" s="45"/>
      <c r="J28" s="14">
        <f t="shared" ref="J28:J30" si="8">H28+I28</f>
        <v>375</v>
      </c>
      <c r="HS28" s="13"/>
      <c r="HT28" s="13"/>
      <c r="HU28" s="13"/>
    </row>
    <row r="29" spans="1:229" ht="31.5" x14ac:dyDescent="0.25">
      <c r="A29" s="41"/>
      <c r="B29" s="63" t="s">
        <v>17</v>
      </c>
      <c r="C29" s="25" t="s">
        <v>18</v>
      </c>
      <c r="D29" s="14">
        <v>11048.4</v>
      </c>
      <c r="E29" s="36">
        <v>5.3200000000000001E-3</v>
      </c>
      <c r="F29" s="78">
        <f t="shared" ref="F29:F30" si="9">D29+E29</f>
        <v>11048.40532</v>
      </c>
      <c r="G29" s="45"/>
      <c r="H29" s="14">
        <f t="shared" si="7"/>
        <v>11048.40532</v>
      </c>
      <c r="I29" s="45"/>
      <c r="J29" s="14">
        <f t="shared" si="8"/>
        <v>11048.40532</v>
      </c>
      <c r="HS29" s="13"/>
      <c r="HT29" s="13"/>
      <c r="HU29" s="13"/>
    </row>
    <row r="30" spans="1:229" ht="22.7" customHeight="1" x14ac:dyDescent="0.25">
      <c r="A30" s="41"/>
      <c r="B30" s="63" t="s">
        <v>17</v>
      </c>
      <c r="C30" s="25" t="s">
        <v>19</v>
      </c>
      <c r="D30" s="14">
        <v>10490</v>
      </c>
      <c r="E30" s="36"/>
      <c r="F30" s="78">
        <f t="shared" si="9"/>
        <v>10490</v>
      </c>
      <c r="G30" s="45"/>
      <c r="H30" s="14">
        <f t="shared" si="7"/>
        <v>10490</v>
      </c>
      <c r="I30" s="45"/>
      <c r="J30" s="14">
        <f t="shared" si="8"/>
        <v>10490</v>
      </c>
      <c r="HS30" s="13"/>
      <c r="HT30" s="13"/>
      <c r="HU30" s="13"/>
    </row>
    <row r="31" spans="1:229" s="16" customFormat="1" ht="30" customHeight="1" x14ac:dyDescent="0.25">
      <c r="A31" s="62">
        <v>914</v>
      </c>
      <c r="B31" s="60" t="s">
        <v>16</v>
      </c>
      <c r="C31" s="26"/>
      <c r="D31" s="15">
        <f t="shared" ref="D31:J31" si="10">SUM(D32:D42)</f>
        <v>286978.8</v>
      </c>
      <c r="E31" s="37">
        <f t="shared" si="10"/>
        <v>9341.3986199999927</v>
      </c>
      <c r="F31" s="79">
        <f t="shared" si="10"/>
        <v>296320.19861999998</v>
      </c>
      <c r="G31" s="48">
        <f t="shared" si="10"/>
        <v>0</v>
      </c>
      <c r="H31" s="15">
        <f t="shared" si="10"/>
        <v>296320.19861999998</v>
      </c>
      <c r="I31" s="48">
        <f t="shared" si="10"/>
        <v>0</v>
      </c>
      <c r="J31" s="15">
        <f t="shared" si="10"/>
        <v>296320.19861999998</v>
      </c>
      <c r="HS31" s="17"/>
      <c r="HT31" s="17"/>
      <c r="HU31" s="17"/>
    </row>
    <row r="32" spans="1:229" ht="19.5" hidden="1" x14ac:dyDescent="0.25">
      <c r="A32" s="41"/>
      <c r="B32" s="63" t="s">
        <v>20</v>
      </c>
      <c r="C32" s="28" t="s">
        <v>21</v>
      </c>
      <c r="D32" s="18"/>
      <c r="E32" s="36"/>
      <c r="F32" s="80"/>
      <c r="G32" s="45"/>
      <c r="H32" s="18"/>
      <c r="I32" s="45"/>
      <c r="J32" s="18"/>
      <c r="HS32" s="13"/>
      <c r="HT32" s="13"/>
      <c r="HU32" s="13"/>
    </row>
    <row r="33" spans="1:229" ht="35.25" customHeight="1" x14ac:dyDescent="0.25">
      <c r="A33" s="41"/>
      <c r="B33" s="42" t="s">
        <v>113</v>
      </c>
      <c r="C33" s="25" t="s">
        <v>114</v>
      </c>
      <c r="D33" s="18"/>
      <c r="E33" s="36">
        <v>914.47235999999998</v>
      </c>
      <c r="F33" s="78">
        <f t="shared" ref="F33:F50" si="11">D33+E33</f>
        <v>914.47235999999998</v>
      </c>
      <c r="G33" s="85"/>
      <c r="H33" s="14">
        <f>F33+G33</f>
        <v>914.47235999999998</v>
      </c>
      <c r="I33" s="85"/>
      <c r="J33" s="14">
        <f t="shared" ref="J33:J50" si="12">H33+I33</f>
        <v>914.47235999999998</v>
      </c>
      <c r="HS33" s="13"/>
      <c r="HT33" s="13"/>
      <c r="HU33" s="13"/>
    </row>
    <row r="34" spans="1:229" ht="21.75" customHeight="1" x14ac:dyDescent="0.25">
      <c r="A34" s="41"/>
      <c r="B34" s="43" t="s">
        <v>20</v>
      </c>
      <c r="C34" s="29" t="s">
        <v>115</v>
      </c>
      <c r="D34" s="18"/>
      <c r="E34" s="36">
        <v>4780.6315699999996</v>
      </c>
      <c r="F34" s="78">
        <f t="shared" si="11"/>
        <v>4780.6315699999996</v>
      </c>
      <c r="G34" s="85"/>
      <c r="H34" s="14">
        <f t="shared" ref="H34:H42" si="13">F34+G34</f>
        <v>4780.6315699999996</v>
      </c>
      <c r="I34" s="85"/>
      <c r="J34" s="14">
        <f t="shared" si="12"/>
        <v>4780.6315699999996</v>
      </c>
      <c r="HS34" s="13"/>
      <c r="HT34" s="13"/>
      <c r="HU34" s="13"/>
    </row>
    <row r="35" spans="1:229" ht="21.75" customHeight="1" x14ac:dyDescent="0.25">
      <c r="A35" s="41"/>
      <c r="B35" s="63" t="s">
        <v>22</v>
      </c>
      <c r="C35" s="25" t="s">
        <v>116</v>
      </c>
      <c r="D35" s="14">
        <v>208604</v>
      </c>
      <c r="E35" s="36">
        <v>-54420.350400000003</v>
      </c>
      <c r="F35" s="78">
        <f>D35+E35</f>
        <v>154183.6496</v>
      </c>
      <c r="G35" s="45"/>
      <c r="H35" s="14">
        <f t="shared" si="13"/>
        <v>154183.6496</v>
      </c>
      <c r="I35" s="45"/>
      <c r="J35" s="14">
        <f t="shared" si="12"/>
        <v>154183.6496</v>
      </c>
      <c r="HS35" s="13"/>
      <c r="HT35" s="13"/>
      <c r="HU35" s="13"/>
    </row>
    <row r="36" spans="1:229" ht="21.75" customHeight="1" x14ac:dyDescent="0.25">
      <c r="A36" s="41"/>
      <c r="B36" s="63" t="s">
        <v>22</v>
      </c>
      <c r="C36" s="44" t="s">
        <v>117</v>
      </c>
      <c r="D36" s="14"/>
      <c r="E36" s="36">
        <v>54420.365469999997</v>
      </c>
      <c r="F36" s="78">
        <f>D36+E36</f>
        <v>54420.365469999997</v>
      </c>
      <c r="G36" s="45"/>
      <c r="H36" s="14">
        <f t="shared" si="13"/>
        <v>54420.365469999997</v>
      </c>
      <c r="I36" s="45"/>
      <c r="J36" s="14">
        <f t="shared" si="12"/>
        <v>54420.365469999997</v>
      </c>
      <c r="HS36" s="13"/>
      <c r="HT36" s="13"/>
      <c r="HU36" s="13"/>
    </row>
    <row r="37" spans="1:229" ht="33" customHeight="1" x14ac:dyDescent="0.25">
      <c r="A37" s="41"/>
      <c r="B37" s="63" t="s">
        <v>23</v>
      </c>
      <c r="C37" s="25" t="s">
        <v>24</v>
      </c>
      <c r="D37" s="14">
        <v>287.7</v>
      </c>
      <c r="E37" s="36">
        <v>-2.036E-2</v>
      </c>
      <c r="F37" s="78">
        <f t="shared" si="11"/>
        <v>287.67964000000001</v>
      </c>
      <c r="G37" s="45"/>
      <c r="H37" s="14">
        <f t="shared" si="13"/>
        <v>287.67964000000001</v>
      </c>
      <c r="I37" s="45"/>
      <c r="J37" s="14">
        <f t="shared" si="12"/>
        <v>287.67964000000001</v>
      </c>
      <c r="HS37" s="13"/>
      <c r="HT37" s="13"/>
      <c r="HU37" s="13"/>
    </row>
    <row r="38" spans="1:229" ht="21" customHeight="1" x14ac:dyDescent="0.25">
      <c r="A38" s="41"/>
      <c r="B38" s="63" t="s">
        <v>23</v>
      </c>
      <c r="C38" s="25" t="s">
        <v>96</v>
      </c>
      <c r="D38" s="14">
        <v>5438.4</v>
      </c>
      <c r="E38" s="36">
        <v>1.7000000000000001E-2</v>
      </c>
      <c r="F38" s="78">
        <f t="shared" si="11"/>
        <v>5438.4169999999995</v>
      </c>
      <c r="G38" s="45"/>
      <c r="H38" s="14">
        <f t="shared" si="13"/>
        <v>5438.4169999999995</v>
      </c>
      <c r="I38" s="45"/>
      <c r="J38" s="14">
        <f t="shared" si="12"/>
        <v>5438.4169999999995</v>
      </c>
      <c r="HS38" s="13"/>
      <c r="HT38" s="13"/>
      <c r="HU38" s="13"/>
    </row>
    <row r="39" spans="1:229" ht="21" customHeight="1" x14ac:dyDescent="0.25">
      <c r="A39" s="41"/>
      <c r="B39" s="63" t="s">
        <v>23</v>
      </c>
      <c r="C39" s="25" t="s">
        <v>96</v>
      </c>
      <c r="D39" s="14"/>
      <c r="E39" s="36">
        <v>106.38298</v>
      </c>
      <c r="F39" s="78">
        <f t="shared" si="11"/>
        <v>106.38298</v>
      </c>
      <c r="G39" s="45"/>
      <c r="H39" s="14">
        <f t="shared" si="13"/>
        <v>106.38298</v>
      </c>
      <c r="I39" s="45"/>
      <c r="J39" s="14">
        <f t="shared" si="12"/>
        <v>106.38298</v>
      </c>
      <c r="HS39" s="13"/>
      <c r="HT39" s="13"/>
      <c r="HU39" s="13"/>
    </row>
    <row r="40" spans="1:229" ht="47.25" x14ac:dyDescent="0.25">
      <c r="A40" s="41"/>
      <c r="B40" s="63" t="s">
        <v>17</v>
      </c>
      <c r="C40" s="25" t="s">
        <v>25</v>
      </c>
      <c r="D40" s="14">
        <v>15647.4</v>
      </c>
      <c r="E40" s="36">
        <v>492.6</v>
      </c>
      <c r="F40" s="78">
        <f t="shared" si="11"/>
        <v>16140</v>
      </c>
      <c r="G40" s="45"/>
      <c r="H40" s="14">
        <f t="shared" si="13"/>
        <v>16140</v>
      </c>
      <c r="I40" s="45"/>
      <c r="J40" s="14">
        <f t="shared" si="12"/>
        <v>16140</v>
      </c>
      <c r="HS40" s="13"/>
      <c r="HT40" s="13"/>
      <c r="HU40" s="13"/>
    </row>
    <row r="41" spans="1:229" ht="20.25" customHeight="1" x14ac:dyDescent="0.25">
      <c r="A41" s="41"/>
      <c r="B41" s="63" t="s">
        <v>17</v>
      </c>
      <c r="C41" s="25" t="s">
        <v>26</v>
      </c>
      <c r="D41" s="14">
        <v>56901.3</v>
      </c>
      <c r="E41" s="36">
        <v>3047.3</v>
      </c>
      <c r="F41" s="78">
        <f t="shared" si="11"/>
        <v>59948.600000000006</v>
      </c>
      <c r="G41" s="45"/>
      <c r="H41" s="14">
        <f t="shared" si="13"/>
        <v>59948.600000000006</v>
      </c>
      <c r="I41" s="45"/>
      <c r="J41" s="14">
        <f t="shared" si="12"/>
        <v>59948.600000000006</v>
      </c>
      <c r="HS41" s="13"/>
      <c r="HT41" s="13"/>
      <c r="HU41" s="13"/>
    </row>
    <row r="42" spans="1:229" ht="20.25" customHeight="1" x14ac:dyDescent="0.25">
      <c r="A42" s="41"/>
      <c r="B42" s="63" t="s">
        <v>17</v>
      </c>
      <c r="C42" s="29" t="s">
        <v>27</v>
      </c>
      <c r="D42" s="14">
        <v>100</v>
      </c>
      <c r="E42" s="36"/>
      <c r="F42" s="78">
        <f t="shared" si="11"/>
        <v>100</v>
      </c>
      <c r="G42" s="45"/>
      <c r="H42" s="14">
        <f t="shared" si="13"/>
        <v>100</v>
      </c>
      <c r="I42" s="45"/>
      <c r="J42" s="14">
        <f t="shared" si="12"/>
        <v>100</v>
      </c>
      <c r="HS42" s="13"/>
      <c r="HT42" s="13"/>
      <c r="HU42" s="13"/>
    </row>
    <row r="43" spans="1:229" s="16" customFormat="1" ht="30" customHeight="1" x14ac:dyDescent="0.25">
      <c r="A43" s="62">
        <v>915</v>
      </c>
      <c r="B43" s="60" t="s">
        <v>16</v>
      </c>
      <c r="C43" s="26"/>
      <c r="D43" s="15">
        <f t="shared" ref="D43:J43" si="14">SUM(D44:D50)</f>
        <v>215513.90000000002</v>
      </c>
      <c r="E43" s="37">
        <f t="shared" si="14"/>
        <v>24909.5</v>
      </c>
      <c r="F43" s="79">
        <f t="shared" si="14"/>
        <v>240423.40000000002</v>
      </c>
      <c r="G43" s="48">
        <f t="shared" si="14"/>
        <v>0</v>
      </c>
      <c r="H43" s="15">
        <f t="shared" si="14"/>
        <v>240423.40000000002</v>
      </c>
      <c r="I43" s="48">
        <f t="shared" si="14"/>
        <v>0</v>
      </c>
      <c r="J43" s="15">
        <f t="shared" si="14"/>
        <v>240423.40000000002</v>
      </c>
      <c r="HS43" s="17"/>
      <c r="HT43" s="17"/>
      <c r="HU43" s="17"/>
    </row>
    <row r="44" spans="1:229" ht="31.5" x14ac:dyDescent="0.25">
      <c r="A44" s="41"/>
      <c r="B44" s="63" t="s">
        <v>28</v>
      </c>
      <c r="C44" s="25" t="s">
        <v>29</v>
      </c>
      <c r="D44" s="14">
        <v>34828.6</v>
      </c>
      <c r="E44" s="36"/>
      <c r="F44" s="78">
        <f t="shared" si="11"/>
        <v>34828.6</v>
      </c>
      <c r="G44" s="45"/>
      <c r="H44" s="14">
        <f>F44+G44</f>
        <v>34828.6</v>
      </c>
      <c r="I44" s="45"/>
      <c r="J44" s="14">
        <f t="shared" si="12"/>
        <v>34828.6</v>
      </c>
      <c r="HS44" s="13"/>
      <c r="HT44" s="13"/>
      <c r="HU44" s="13"/>
    </row>
    <row r="45" spans="1:229" ht="21.75" customHeight="1" x14ac:dyDescent="0.25">
      <c r="A45" s="41"/>
      <c r="B45" s="63" t="s">
        <v>17</v>
      </c>
      <c r="C45" s="25" t="s">
        <v>30</v>
      </c>
      <c r="D45" s="14">
        <v>27570.7</v>
      </c>
      <c r="E45" s="36"/>
      <c r="F45" s="78">
        <f t="shared" si="11"/>
        <v>27570.7</v>
      </c>
      <c r="G45" s="45"/>
      <c r="H45" s="14">
        <f t="shared" ref="H45:H50" si="15">F45+G45</f>
        <v>27570.7</v>
      </c>
      <c r="I45" s="45"/>
      <c r="J45" s="14">
        <f t="shared" si="12"/>
        <v>27570.7</v>
      </c>
      <c r="HS45" s="13"/>
      <c r="HT45" s="13"/>
      <c r="HU45" s="13"/>
    </row>
    <row r="46" spans="1:229" ht="31.5" x14ac:dyDescent="0.25">
      <c r="A46" s="41"/>
      <c r="B46" s="63" t="s">
        <v>17</v>
      </c>
      <c r="C46" s="25" t="s">
        <v>31</v>
      </c>
      <c r="D46" s="14">
        <v>138391.70000000001</v>
      </c>
      <c r="E46" s="36">
        <v>24909.5</v>
      </c>
      <c r="F46" s="78">
        <f t="shared" si="11"/>
        <v>163301.20000000001</v>
      </c>
      <c r="G46" s="45"/>
      <c r="H46" s="14">
        <f t="shared" si="15"/>
        <v>163301.20000000001</v>
      </c>
      <c r="I46" s="45"/>
      <c r="J46" s="14">
        <f t="shared" si="12"/>
        <v>163301.20000000001</v>
      </c>
      <c r="HS46" s="13"/>
      <c r="HT46" s="13"/>
      <c r="HU46" s="13"/>
    </row>
    <row r="47" spans="1:229" ht="19.5" x14ac:dyDescent="0.25">
      <c r="A47" s="41"/>
      <c r="B47" s="63" t="s">
        <v>17</v>
      </c>
      <c r="C47" s="25" t="s">
        <v>32</v>
      </c>
      <c r="D47" s="14">
        <v>699</v>
      </c>
      <c r="E47" s="36"/>
      <c r="F47" s="78">
        <f t="shared" si="11"/>
        <v>699</v>
      </c>
      <c r="G47" s="45"/>
      <c r="H47" s="14">
        <f t="shared" si="15"/>
        <v>699</v>
      </c>
      <c r="I47" s="45"/>
      <c r="J47" s="14">
        <f t="shared" si="12"/>
        <v>699</v>
      </c>
      <c r="HS47" s="13"/>
      <c r="HT47" s="13"/>
      <c r="HU47" s="13"/>
    </row>
    <row r="48" spans="1:229" ht="31.5" x14ac:dyDescent="0.25">
      <c r="A48" s="41"/>
      <c r="B48" s="63" t="s">
        <v>17</v>
      </c>
      <c r="C48" s="25" t="s">
        <v>33</v>
      </c>
      <c r="D48" s="14">
        <v>12009.7</v>
      </c>
      <c r="E48" s="36"/>
      <c r="F48" s="78">
        <f t="shared" si="11"/>
        <v>12009.7</v>
      </c>
      <c r="G48" s="45"/>
      <c r="H48" s="14">
        <f t="shared" si="15"/>
        <v>12009.7</v>
      </c>
      <c r="I48" s="45"/>
      <c r="J48" s="14">
        <f t="shared" si="12"/>
        <v>12009.7</v>
      </c>
      <c r="HS48" s="13"/>
      <c r="HT48" s="13"/>
      <c r="HU48" s="13"/>
    </row>
    <row r="49" spans="1:229" ht="47.25" hidden="1" x14ac:dyDescent="0.25">
      <c r="A49" s="41"/>
      <c r="B49" s="64" t="s">
        <v>17</v>
      </c>
      <c r="C49" s="28" t="s">
        <v>34</v>
      </c>
      <c r="D49" s="18"/>
      <c r="E49" s="36"/>
      <c r="F49" s="80">
        <f t="shared" si="11"/>
        <v>0</v>
      </c>
      <c r="G49" s="45"/>
      <c r="H49" s="14">
        <f t="shared" si="15"/>
        <v>0</v>
      </c>
      <c r="I49" s="45"/>
      <c r="J49" s="14">
        <f t="shared" si="12"/>
        <v>0</v>
      </c>
      <c r="HS49" s="13"/>
      <c r="HT49" s="13"/>
      <c r="HU49" s="13"/>
    </row>
    <row r="50" spans="1:229" ht="66" customHeight="1" x14ac:dyDescent="0.25">
      <c r="A50" s="41"/>
      <c r="B50" s="63" t="s">
        <v>17</v>
      </c>
      <c r="C50" s="25" t="s">
        <v>98</v>
      </c>
      <c r="D50" s="14">
        <v>2014.2</v>
      </c>
      <c r="E50" s="36"/>
      <c r="F50" s="78">
        <f t="shared" si="11"/>
        <v>2014.2</v>
      </c>
      <c r="G50" s="45"/>
      <c r="H50" s="14">
        <f t="shared" si="15"/>
        <v>2014.2</v>
      </c>
      <c r="I50" s="45"/>
      <c r="J50" s="14">
        <f t="shared" si="12"/>
        <v>2014.2</v>
      </c>
      <c r="HS50" s="13"/>
      <c r="HT50" s="13"/>
      <c r="HU50" s="13"/>
    </row>
    <row r="51" spans="1:229" s="16" customFormat="1" ht="30" customHeight="1" x14ac:dyDescent="0.25">
      <c r="A51" s="62">
        <v>918</v>
      </c>
      <c r="B51" s="60" t="s">
        <v>16</v>
      </c>
      <c r="C51" s="26"/>
      <c r="D51" s="15">
        <f t="shared" ref="D51:J51" si="16">SUM(D52:D60)</f>
        <v>150875.43</v>
      </c>
      <c r="E51" s="37">
        <f t="shared" si="16"/>
        <v>13204.809499999999</v>
      </c>
      <c r="F51" s="79">
        <f t="shared" si="16"/>
        <v>164080.23949999997</v>
      </c>
      <c r="G51" s="48">
        <f t="shared" si="16"/>
        <v>0</v>
      </c>
      <c r="H51" s="15">
        <f t="shared" si="16"/>
        <v>164080.23949999997</v>
      </c>
      <c r="I51" s="48">
        <f t="shared" si="16"/>
        <v>0</v>
      </c>
      <c r="J51" s="15">
        <f t="shared" si="16"/>
        <v>164080.23949999997</v>
      </c>
      <c r="HS51" s="17"/>
      <c r="HT51" s="17"/>
      <c r="HU51" s="17"/>
    </row>
    <row r="52" spans="1:229" s="16" customFormat="1" ht="30" hidden="1" customHeight="1" x14ac:dyDescent="0.25">
      <c r="A52" s="62"/>
      <c r="B52" s="64" t="s">
        <v>35</v>
      </c>
      <c r="C52" s="28" t="s">
        <v>36</v>
      </c>
      <c r="D52" s="18"/>
      <c r="E52" s="36"/>
      <c r="F52" s="80"/>
      <c r="G52" s="45"/>
      <c r="H52" s="18"/>
      <c r="I52" s="45"/>
      <c r="J52" s="18"/>
      <c r="HS52" s="17"/>
      <c r="HT52" s="17"/>
      <c r="HU52" s="17"/>
    </row>
    <row r="53" spans="1:229" ht="23.25" customHeight="1" x14ac:dyDescent="0.25">
      <c r="A53" s="41"/>
      <c r="B53" s="65" t="s">
        <v>37</v>
      </c>
      <c r="C53" s="30" t="s">
        <v>38</v>
      </c>
      <c r="D53" s="14">
        <v>130230.43</v>
      </c>
      <c r="E53" s="36"/>
      <c r="F53" s="78">
        <f t="shared" ref="F53:F57" si="17">D53+E53</f>
        <v>130230.43</v>
      </c>
      <c r="G53" s="45"/>
      <c r="H53" s="14">
        <f>F53+G53</f>
        <v>130230.43</v>
      </c>
      <c r="I53" s="45"/>
      <c r="J53" s="14">
        <f t="shared" ref="J53:J57" si="18">H53+I53</f>
        <v>130230.43</v>
      </c>
      <c r="HS53" s="13"/>
      <c r="HT53" s="13"/>
      <c r="HU53" s="13"/>
    </row>
    <row r="54" spans="1:229" s="16" customFormat="1" ht="23.25" customHeight="1" x14ac:dyDescent="0.25">
      <c r="A54" s="62"/>
      <c r="B54" s="65" t="s">
        <v>17</v>
      </c>
      <c r="C54" s="30" t="s">
        <v>39</v>
      </c>
      <c r="D54" s="14">
        <v>625.29999999999995</v>
      </c>
      <c r="E54" s="36"/>
      <c r="F54" s="78">
        <f t="shared" si="17"/>
        <v>625.29999999999995</v>
      </c>
      <c r="G54" s="45"/>
      <c r="H54" s="14">
        <f t="shared" ref="H54:H57" si="19">F54+G54</f>
        <v>625.29999999999995</v>
      </c>
      <c r="I54" s="45"/>
      <c r="J54" s="14">
        <f t="shared" si="18"/>
        <v>625.29999999999995</v>
      </c>
      <c r="HS54" s="17"/>
      <c r="HT54" s="17"/>
      <c r="HU54" s="17"/>
    </row>
    <row r="55" spans="1:229" ht="31.5" x14ac:dyDescent="0.25">
      <c r="A55" s="41"/>
      <c r="B55" s="63" t="s">
        <v>17</v>
      </c>
      <c r="C55" s="29" t="s">
        <v>40</v>
      </c>
      <c r="D55" s="14">
        <v>11996</v>
      </c>
      <c r="E55" s="36"/>
      <c r="F55" s="78">
        <f t="shared" si="17"/>
        <v>11996</v>
      </c>
      <c r="G55" s="45"/>
      <c r="H55" s="14">
        <f t="shared" si="19"/>
        <v>11996</v>
      </c>
      <c r="I55" s="45"/>
      <c r="J55" s="14">
        <f t="shared" si="18"/>
        <v>11996</v>
      </c>
      <c r="HS55" s="13"/>
      <c r="HT55" s="13"/>
      <c r="HU55" s="13"/>
    </row>
    <row r="56" spans="1:229" ht="37.5" customHeight="1" x14ac:dyDescent="0.25">
      <c r="A56" s="41"/>
      <c r="B56" s="63" t="s">
        <v>17</v>
      </c>
      <c r="C56" s="44" t="s">
        <v>43</v>
      </c>
      <c r="D56" s="14"/>
      <c r="E56" s="36">
        <v>13204.81</v>
      </c>
      <c r="F56" s="78">
        <f t="shared" si="17"/>
        <v>13204.81</v>
      </c>
      <c r="G56" s="45"/>
      <c r="H56" s="14">
        <f t="shared" si="19"/>
        <v>13204.81</v>
      </c>
      <c r="I56" s="45"/>
      <c r="J56" s="14">
        <f t="shared" si="18"/>
        <v>13204.81</v>
      </c>
      <c r="HS56" s="13"/>
      <c r="HT56" s="13"/>
      <c r="HU56" s="13"/>
    </row>
    <row r="57" spans="1:229" ht="31.5" x14ac:dyDescent="0.25">
      <c r="A57" s="41"/>
      <c r="B57" s="49" t="s">
        <v>17</v>
      </c>
      <c r="C57" s="29" t="s">
        <v>41</v>
      </c>
      <c r="D57" s="14">
        <v>8023.7</v>
      </c>
      <c r="E57" s="36">
        <v>-5.0000000000000001E-4</v>
      </c>
      <c r="F57" s="78">
        <f t="shared" si="17"/>
        <v>8023.6994999999997</v>
      </c>
      <c r="G57" s="45"/>
      <c r="H57" s="14">
        <f t="shared" si="19"/>
        <v>8023.6994999999997</v>
      </c>
      <c r="I57" s="45"/>
      <c r="J57" s="14">
        <f t="shared" si="18"/>
        <v>8023.6994999999997</v>
      </c>
      <c r="HS57" s="13"/>
      <c r="HT57" s="13"/>
      <c r="HU57" s="13"/>
    </row>
    <row r="58" spans="1:229" s="19" customFormat="1" ht="31.5" hidden="1" x14ac:dyDescent="0.25">
      <c r="A58" s="41"/>
      <c r="B58" s="66" t="s">
        <v>17</v>
      </c>
      <c r="C58" s="31" t="s">
        <v>42</v>
      </c>
      <c r="D58" s="18"/>
      <c r="E58" s="36"/>
      <c r="F58" s="80"/>
      <c r="G58" s="45"/>
      <c r="H58" s="18"/>
      <c r="I58" s="45"/>
      <c r="J58" s="18"/>
    </row>
    <row r="59" spans="1:229" ht="31.5" hidden="1" x14ac:dyDescent="0.25">
      <c r="A59" s="41"/>
      <c r="B59" s="66" t="s">
        <v>17</v>
      </c>
      <c r="C59" s="31" t="s">
        <v>43</v>
      </c>
      <c r="D59" s="18"/>
      <c r="E59" s="36"/>
      <c r="F59" s="80"/>
      <c r="G59" s="45"/>
      <c r="H59" s="18"/>
      <c r="I59" s="45"/>
      <c r="J59" s="18"/>
      <c r="HS59" s="13"/>
      <c r="HT59" s="13"/>
      <c r="HU59" s="13"/>
    </row>
    <row r="60" spans="1:229" ht="31.5" hidden="1" x14ac:dyDescent="0.25">
      <c r="A60" s="41"/>
      <c r="B60" s="66" t="s">
        <v>17</v>
      </c>
      <c r="C60" s="31" t="s">
        <v>44</v>
      </c>
      <c r="D60" s="18"/>
      <c r="E60" s="36"/>
      <c r="F60" s="80"/>
      <c r="G60" s="45"/>
      <c r="H60" s="18"/>
      <c r="I60" s="45"/>
      <c r="J60" s="18"/>
      <c r="HS60" s="13"/>
      <c r="HT60" s="13"/>
      <c r="HU60" s="13"/>
    </row>
    <row r="61" spans="1:229" s="16" customFormat="1" ht="30" customHeight="1" x14ac:dyDescent="0.25">
      <c r="A61" s="62">
        <v>919</v>
      </c>
      <c r="B61" s="60" t="s">
        <v>16</v>
      </c>
      <c r="C61" s="26"/>
      <c r="D61" s="15">
        <f t="shared" ref="D61:J61" si="20">SUM(D62:D66)</f>
        <v>20637.3</v>
      </c>
      <c r="E61" s="37">
        <f t="shared" si="20"/>
        <v>50983.325230000002</v>
      </c>
      <c r="F61" s="79">
        <f t="shared" si="20"/>
        <v>71620.625230000005</v>
      </c>
      <c r="G61" s="48">
        <f t="shared" si="20"/>
        <v>0</v>
      </c>
      <c r="H61" s="15">
        <f t="shared" si="20"/>
        <v>71620.625230000005</v>
      </c>
      <c r="I61" s="48">
        <f t="shared" si="20"/>
        <v>0</v>
      </c>
      <c r="J61" s="15">
        <f t="shared" si="20"/>
        <v>71620.625230000005</v>
      </c>
      <c r="HS61" s="17"/>
      <c r="HT61" s="17"/>
      <c r="HU61" s="17"/>
    </row>
    <row r="62" spans="1:229" ht="21.75" customHeight="1" x14ac:dyDescent="0.25">
      <c r="A62" s="41"/>
      <c r="B62" s="49" t="s">
        <v>17</v>
      </c>
      <c r="C62" s="29" t="s">
        <v>45</v>
      </c>
      <c r="D62" s="14">
        <v>284.2</v>
      </c>
      <c r="E62" s="36">
        <v>3.0499999999999999E-2</v>
      </c>
      <c r="F62" s="78">
        <f t="shared" ref="F62:F68" si="21">D62+E62</f>
        <v>284.23050000000001</v>
      </c>
      <c r="G62" s="45"/>
      <c r="H62" s="14">
        <f>F62+G62</f>
        <v>284.23050000000001</v>
      </c>
      <c r="I62" s="45"/>
      <c r="J62" s="14">
        <f t="shared" ref="J62:J72" si="22">H62+I62</f>
        <v>284.23050000000001</v>
      </c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  <c r="BA62" s="19"/>
      <c r="BB62" s="19"/>
      <c r="BC62" s="19"/>
      <c r="BD62" s="19"/>
      <c r="BE62" s="19"/>
      <c r="BF62" s="19"/>
      <c r="BG62" s="19"/>
      <c r="BH62" s="19"/>
      <c r="BI62" s="19"/>
      <c r="BJ62" s="19"/>
      <c r="BK62" s="19"/>
      <c r="BL62" s="19"/>
      <c r="BM62" s="19"/>
      <c r="BN62" s="19"/>
      <c r="BO62" s="19"/>
      <c r="BP62" s="19"/>
      <c r="BQ62" s="19"/>
      <c r="BR62" s="19"/>
      <c r="BS62" s="19"/>
      <c r="BT62" s="19"/>
      <c r="BU62" s="19"/>
      <c r="BV62" s="19"/>
      <c r="BW62" s="19"/>
      <c r="BX62" s="19"/>
      <c r="BY62" s="19"/>
      <c r="BZ62" s="19"/>
      <c r="CA62" s="19"/>
      <c r="CB62" s="19"/>
      <c r="CC62" s="19"/>
      <c r="CD62" s="19"/>
      <c r="CE62" s="19"/>
      <c r="CF62" s="19"/>
      <c r="CG62" s="19"/>
      <c r="CH62" s="19"/>
      <c r="CI62" s="19"/>
      <c r="CJ62" s="19"/>
      <c r="CK62" s="19"/>
      <c r="CL62" s="19"/>
      <c r="CM62" s="19"/>
      <c r="CN62" s="19"/>
      <c r="CO62" s="19"/>
      <c r="CP62" s="19"/>
      <c r="CQ62" s="19"/>
      <c r="CR62" s="19"/>
      <c r="CS62" s="19"/>
      <c r="CT62" s="19"/>
      <c r="CU62" s="19"/>
      <c r="CV62" s="19"/>
      <c r="CW62" s="19"/>
      <c r="CX62" s="19"/>
      <c r="CY62" s="19"/>
      <c r="CZ62" s="19"/>
      <c r="DA62" s="19"/>
      <c r="DB62" s="19"/>
      <c r="DC62" s="19"/>
      <c r="DD62" s="19"/>
      <c r="DE62" s="19"/>
      <c r="DF62" s="19"/>
      <c r="DG62" s="19"/>
      <c r="DH62" s="19"/>
      <c r="DI62" s="19"/>
      <c r="DJ62" s="19"/>
      <c r="DK62" s="19"/>
      <c r="DL62" s="19"/>
      <c r="DM62" s="19"/>
      <c r="DN62" s="19"/>
      <c r="DO62" s="19"/>
      <c r="DP62" s="19"/>
      <c r="DQ62" s="19"/>
      <c r="DR62" s="19"/>
      <c r="DS62" s="19"/>
      <c r="DT62" s="19"/>
      <c r="DU62" s="19"/>
      <c r="DV62" s="19"/>
      <c r="DW62" s="19"/>
      <c r="DX62" s="19"/>
      <c r="DY62" s="19"/>
      <c r="DZ62" s="19"/>
      <c r="EA62" s="19"/>
      <c r="EB62" s="19"/>
      <c r="EC62" s="19"/>
      <c r="ED62" s="19"/>
      <c r="EE62" s="19"/>
      <c r="EF62" s="19"/>
      <c r="EG62" s="19"/>
      <c r="EH62" s="19"/>
      <c r="EI62" s="19"/>
      <c r="EJ62" s="19"/>
      <c r="EK62" s="19"/>
      <c r="EL62" s="19"/>
      <c r="EM62" s="19"/>
      <c r="EN62" s="19"/>
      <c r="EO62" s="19"/>
      <c r="EP62" s="19"/>
      <c r="EQ62" s="19"/>
      <c r="ER62" s="19"/>
      <c r="ES62" s="19"/>
      <c r="ET62" s="19"/>
      <c r="EU62" s="19"/>
      <c r="EV62" s="19"/>
      <c r="EW62" s="19"/>
      <c r="EX62" s="19"/>
      <c r="EY62" s="19"/>
      <c r="EZ62" s="19"/>
      <c r="FA62" s="19"/>
      <c r="FB62" s="19"/>
      <c r="FC62" s="19"/>
      <c r="FD62" s="19"/>
      <c r="FE62" s="19"/>
      <c r="FF62" s="19"/>
      <c r="FG62" s="19"/>
      <c r="FH62" s="19"/>
      <c r="FI62" s="19"/>
      <c r="FJ62" s="19"/>
      <c r="FK62" s="19"/>
      <c r="FL62" s="19"/>
      <c r="FM62" s="19"/>
      <c r="FN62" s="19"/>
      <c r="FO62" s="19"/>
      <c r="FP62" s="19"/>
      <c r="FQ62" s="19"/>
      <c r="FR62" s="19"/>
      <c r="FS62" s="19"/>
      <c r="FT62" s="19"/>
      <c r="FU62" s="19"/>
      <c r="FV62" s="19"/>
      <c r="FW62" s="19"/>
      <c r="FX62" s="19"/>
      <c r="FY62" s="19"/>
      <c r="FZ62" s="19"/>
      <c r="GA62" s="19"/>
      <c r="GB62" s="19"/>
      <c r="GC62" s="19"/>
      <c r="GD62" s="19"/>
      <c r="GE62" s="19"/>
      <c r="GF62" s="19"/>
      <c r="GG62" s="19"/>
      <c r="GH62" s="19"/>
      <c r="GI62" s="19"/>
      <c r="GJ62" s="19"/>
      <c r="GK62" s="19"/>
      <c r="GL62" s="19"/>
      <c r="GM62" s="19"/>
      <c r="GN62" s="19"/>
      <c r="GO62" s="19"/>
      <c r="GP62" s="19"/>
      <c r="GQ62" s="19"/>
      <c r="GR62" s="19"/>
      <c r="GS62" s="19"/>
      <c r="GT62" s="19"/>
      <c r="GU62" s="19"/>
      <c r="GV62" s="19"/>
      <c r="GW62" s="19"/>
      <c r="GX62" s="19"/>
      <c r="GY62" s="19"/>
      <c r="GZ62" s="19"/>
      <c r="HA62" s="19"/>
      <c r="HB62" s="19"/>
      <c r="HC62" s="19"/>
      <c r="HD62" s="19"/>
      <c r="HE62" s="19"/>
      <c r="HF62" s="19"/>
      <c r="HG62" s="19"/>
      <c r="HH62" s="19"/>
      <c r="HI62" s="19"/>
      <c r="HJ62" s="19"/>
      <c r="HK62" s="19"/>
      <c r="HL62" s="19"/>
      <c r="HM62" s="19"/>
      <c r="HN62" s="19"/>
      <c r="HO62" s="19"/>
      <c r="HP62" s="19"/>
      <c r="HQ62" s="19"/>
      <c r="HR62" s="19"/>
      <c r="HS62" s="13"/>
      <c r="HT62" s="13"/>
      <c r="HU62" s="13"/>
    </row>
    <row r="63" spans="1:229" ht="47.25" x14ac:dyDescent="0.25">
      <c r="A63" s="41"/>
      <c r="B63" s="49" t="s">
        <v>17</v>
      </c>
      <c r="C63" s="29" t="s">
        <v>46</v>
      </c>
      <c r="D63" s="14">
        <v>78.400000000000006</v>
      </c>
      <c r="E63" s="36"/>
      <c r="F63" s="78">
        <f t="shared" si="21"/>
        <v>78.400000000000006</v>
      </c>
      <c r="G63" s="45"/>
      <c r="H63" s="14">
        <f t="shared" ref="H63:H66" si="23">F63+G63</f>
        <v>78.400000000000006</v>
      </c>
      <c r="I63" s="45"/>
      <c r="J63" s="14">
        <f t="shared" si="22"/>
        <v>78.400000000000006</v>
      </c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  <c r="BB63" s="19"/>
      <c r="BC63" s="19"/>
      <c r="BD63" s="19"/>
      <c r="BE63" s="19"/>
      <c r="BF63" s="19"/>
      <c r="BG63" s="19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19"/>
      <c r="BV63" s="19"/>
      <c r="BW63" s="19"/>
      <c r="BX63" s="19"/>
      <c r="BY63" s="19"/>
      <c r="BZ63" s="19"/>
      <c r="CA63" s="19"/>
      <c r="CB63" s="19"/>
      <c r="CC63" s="19"/>
      <c r="CD63" s="19"/>
      <c r="CE63" s="19"/>
      <c r="CF63" s="19"/>
      <c r="CG63" s="19"/>
      <c r="CH63" s="19"/>
      <c r="CI63" s="19"/>
      <c r="CJ63" s="19"/>
      <c r="CK63" s="19"/>
      <c r="CL63" s="19"/>
      <c r="CM63" s="19"/>
      <c r="CN63" s="19"/>
      <c r="CO63" s="19"/>
      <c r="CP63" s="19"/>
      <c r="CQ63" s="19"/>
      <c r="CR63" s="19"/>
      <c r="CS63" s="19"/>
      <c r="CT63" s="19"/>
      <c r="CU63" s="19"/>
      <c r="CV63" s="19"/>
      <c r="CW63" s="19"/>
      <c r="CX63" s="19"/>
      <c r="CY63" s="19"/>
      <c r="CZ63" s="19"/>
      <c r="DA63" s="19"/>
      <c r="DB63" s="19"/>
      <c r="DC63" s="19"/>
      <c r="DD63" s="19"/>
      <c r="DE63" s="19"/>
      <c r="DF63" s="19"/>
      <c r="DG63" s="19"/>
      <c r="DH63" s="19"/>
      <c r="DI63" s="19"/>
      <c r="DJ63" s="19"/>
      <c r="DK63" s="19"/>
      <c r="DL63" s="19"/>
      <c r="DM63" s="19"/>
      <c r="DN63" s="19"/>
      <c r="DO63" s="19"/>
      <c r="DP63" s="19"/>
      <c r="DQ63" s="19"/>
      <c r="DR63" s="19"/>
      <c r="DS63" s="19"/>
      <c r="DT63" s="19"/>
      <c r="DU63" s="19"/>
      <c r="DV63" s="19"/>
      <c r="DW63" s="19"/>
      <c r="DX63" s="19"/>
      <c r="DY63" s="19"/>
      <c r="DZ63" s="19"/>
      <c r="EA63" s="19"/>
      <c r="EB63" s="19"/>
      <c r="EC63" s="19"/>
      <c r="ED63" s="19"/>
      <c r="EE63" s="19"/>
      <c r="EF63" s="19"/>
      <c r="EG63" s="19"/>
      <c r="EH63" s="19"/>
      <c r="EI63" s="19"/>
      <c r="EJ63" s="19"/>
      <c r="EK63" s="19"/>
      <c r="EL63" s="19"/>
      <c r="EM63" s="19"/>
      <c r="EN63" s="19"/>
      <c r="EO63" s="19"/>
      <c r="EP63" s="19"/>
      <c r="EQ63" s="19"/>
      <c r="ER63" s="19"/>
      <c r="ES63" s="19"/>
      <c r="ET63" s="19"/>
      <c r="EU63" s="19"/>
      <c r="EV63" s="19"/>
      <c r="EW63" s="19"/>
      <c r="EX63" s="19"/>
      <c r="EY63" s="19"/>
      <c r="EZ63" s="19"/>
      <c r="FA63" s="19"/>
      <c r="FB63" s="19"/>
      <c r="FC63" s="19"/>
      <c r="FD63" s="19"/>
      <c r="FE63" s="19"/>
      <c r="FF63" s="19"/>
      <c r="FG63" s="19"/>
      <c r="FH63" s="19"/>
      <c r="FI63" s="19"/>
      <c r="FJ63" s="19"/>
      <c r="FK63" s="19"/>
      <c r="FL63" s="19"/>
      <c r="FM63" s="19"/>
      <c r="FN63" s="19"/>
      <c r="FO63" s="19"/>
      <c r="FP63" s="19"/>
      <c r="FQ63" s="19"/>
      <c r="FR63" s="19"/>
      <c r="FS63" s="19"/>
      <c r="FT63" s="19"/>
      <c r="FU63" s="19"/>
      <c r="FV63" s="19"/>
      <c r="FW63" s="19"/>
      <c r="FX63" s="19"/>
      <c r="FY63" s="19"/>
      <c r="FZ63" s="19"/>
      <c r="GA63" s="19"/>
      <c r="GB63" s="19"/>
      <c r="GC63" s="19"/>
      <c r="GD63" s="19"/>
      <c r="GE63" s="19"/>
      <c r="GF63" s="19"/>
      <c r="GG63" s="19"/>
      <c r="GH63" s="19"/>
      <c r="GI63" s="19"/>
      <c r="GJ63" s="19"/>
      <c r="GK63" s="19"/>
      <c r="GL63" s="19"/>
      <c r="GM63" s="19"/>
      <c r="GN63" s="19"/>
      <c r="GO63" s="19"/>
      <c r="GP63" s="19"/>
      <c r="GQ63" s="19"/>
      <c r="GR63" s="19"/>
      <c r="GS63" s="19"/>
      <c r="GT63" s="19"/>
      <c r="GU63" s="19"/>
      <c r="GV63" s="19"/>
      <c r="GW63" s="19"/>
      <c r="GX63" s="19"/>
      <c r="GY63" s="19"/>
      <c r="GZ63" s="19"/>
      <c r="HA63" s="19"/>
      <c r="HB63" s="19"/>
      <c r="HC63" s="19"/>
      <c r="HD63" s="19"/>
      <c r="HE63" s="19"/>
      <c r="HF63" s="19"/>
      <c r="HG63" s="19"/>
      <c r="HH63" s="19"/>
      <c r="HI63" s="19"/>
      <c r="HJ63" s="19"/>
      <c r="HK63" s="19"/>
      <c r="HL63" s="19"/>
      <c r="HM63" s="19"/>
      <c r="HN63" s="19"/>
      <c r="HO63" s="19"/>
      <c r="HP63" s="19"/>
      <c r="HQ63" s="19"/>
      <c r="HR63" s="19"/>
      <c r="HS63" s="13"/>
      <c r="HT63" s="13"/>
      <c r="HU63" s="13"/>
    </row>
    <row r="64" spans="1:229" ht="19.5" customHeight="1" x14ac:dyDescent="0.25">
      <c r="A64" s="41"/>
      <c r="B64" s="49" t="s">
        <v>47</v>
      </c>
      <c r="C64" s="29" t="s">
        <v>48</v>
      </c>
      <c r="D64" s="14">
        <v>20274.7</v>
      </c>
      <c r="E64" s="36">
        <v>-2.5860000000000001E-2</v>
      </c>
      <c r="F64" s="78">
        <f t="shared" si="21"/>
        <v>20274.674139999999</v>
      </c>
      <c r="G64" s="45"/>
      <c r="H64" s="14">
        <f t="shared" si="23"/>
        <v>20274.674139999999</v>
      </c>
      <c r="I64" s="45"/>
      <c r="J64" s="14">
        <f t="shared" si="22"/>
        <v>20274.674139999999</v>
      </c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  <c r="BB64" s="19"/>
      <c r="BC64" s="19"/>
      <c r="BD64" s="19"/>
      <c r="BE64" s="19"/>
      <c r="BF64" s="19"/>
      <c r="BG64" s="19"/>
      <c r="BH64" s="19"/>
      <c r="BI64" s="19"/>
      <c r="BJ64" s="19"/>
      <c r="BK64" s="19"/>
      <c r="BL64" s="19"/>
      <c r="BM64" s="19"/>
      <c r="BN64" s="19"/>
      <c r="BO64" s="19"/>
      <c r="BP64" s="19"/>
      <c r="BQ64" s="19"/>
      <c r="BR64" s="19"/>
      <c r="BS64" s="19"/>
      <c r="BT64" s="19"/>
      <c r="BU64" s="19"/>
      <c r="BV64" s="19"/>
      <c r="BW64" s="19"/>
      <c r="BX64" s="19"/>
      <c r="BY64" s="19"/>
      <c r="BZ64" s="19"/>
      <c r="CA64" s="19"/>
      <c r="CB64" s="19"/>
      <c r="CC64" s="19"/>
      <c r="CD64" s="19"/>
      <c r="CE64" s="19"/>
      <c r="CF64" s="19"/>
      <c r="CG64" s="19"/>
      <c r="CH64" s="19"/>
      <c r="CI64" s="19"/>
      <c r="CJ64" s="19"/>
      <c r="CK64" s="19"/>
      <c r="CL64" s="19"/>
      <c r="CM64" s="19"/>
      <c r="CN64" s="19"/>
      <c r="CO64" s="19"/>
      <c r="CP64" s="19"/>
      <c r="CQ64" s="19"/>
      <c r="CR64" s="19"/>
      <c r="CS64" s="19"/>
      <c r="CT64" s="19"/>
      <c r="CU64" s="19"/>
      <c r="CV64" s="19"/>
      <c r="CW64" s="19"/>
      <c r="CX64" s="19"/>
      <c r="CY64" s="19"/>
      <c r="CZ64" s="19"/>
      <c r="DA64" s="19"/>
      <c r="DB64" s="19"/>
      <c r="DC64" s="19"/>
      <c r="DD64" s="19"/>
      <c r="DE64" s="19"/>
      <c r="DF64" s="19"/>
      <c r="DG64" s="19"/>
      <c r="DH64" s="19"/>
      <c r="DI64" s="19"/>
      <c r="DJ64" s="19"/>
      <c r="DK64" s="19"/>
      <c r="DL64" s="19"/>
      <c r="DM64" s="19"/>
      <c r="DN64" s="19"/>
      <c r="DO64" s="19"/>
      <c r="DP64" s="19"/>
      <c r="DQ64" s="19"/>
      <c r="DR64" s="19"/>
      <c r="DS64" s="19"/>
      <c r="DT64" s="19"/>
      <c r="DU64" s="19"/>
      <c r="DV64" s="19"/>
      <c r="DW64" s="19"/>
      <c r="DX64" s="19"/>
      <c r="DY64" s="19"/>
      <c r="DZ64" s="19"/>
      <c r="EA64" s="19"/>
      <c r="EB64" s="19"/>
      <c r="EC64" s="19"/>
      <c r="ED64" s="19"/>
      <c r="EE64" s="19"/>
      <c r="EF64" s="19"/>
      <c r="EG64" s="19"/>
      <c r="EH64" s="19"/>
      <c r="EI64" s="19"/>
      <c r="EJ64" s="19"/>
      <c r="EK64" s="19"/>
      <c r="EL64" s="19"/>
      <c r="EM64" s="19"/>
      <c r="EN64" s="19"/>
      <c r="EO64" s="19"/>
      <c r="EP64" s="19"/>
      <c r="EQ64" s="19"/>
      <c r="ER64" s="19"/>
      <c r="ES64" s="19"/>
      <c r="ET64" s="19"/>
      <c r="EU64" s="19"/>
      <c r="EV64" s="19"/>
      <c r="EW64" s="19"/>
      <c r="EX64" s="19"/>
      <c r="EY64" s="19"/>
      <c r="EZ64" s="19"/>
      <c r="FA64" s="19"/>
      <c r="FB64" s="19"/>
      <c r="FC64" s="19"/>
      <c r="FD64" s="19"/>
      <c r="FE64" s="19"/>
      <c r="FF64" s="19"/>
      <c r="FG64" s="19"/>
      <c r="FH64" s="19"/>
      <c r="FI64" s="19"/>
      <c r="FJ64" s="19"/>
      <c r="FK64" s="19"/>
      <c r="FL64" s="19"/>
      <c r="FM64" s="19"/>
      <c r="FN64" s="19"/>
      <c r="FO64" s="19"/>
      <c r="FP64" s="19"/>
      <c r="FQ64" s="19"/>
      <c r="FR64" s="19"/>
      <c r="FS64" s="19"/>
      <c r="FT64" s="19"/>
      <c r="FU64" s="19"/>
      <c r="FV64" s="19"/>
      <c r="FW64" s="19"/>
      <c r="FX64" s="19"/>
      <c r="FY64" s="19"/>
      <c r="FZ64" s="19"/>
      <c r="GA64" s="19"/>
      <c r="GB64" s="19"/>
      <c r="GC64" s="19"/>
      <c r="GD64" s="19"/>
      <c r="GE64" s="19"/>
      <c r="GF64" s="19"/>
      <c r="GG64" s="19"/>
      <c r="GH64" s="19"/>
      <c r="GI64" s="19"/>
      <c r="GJ64" s="19"/>
      <c r="GK64" s="19"/>
      <c r="GL64" s="19"/>
      <c r="GM64" s="19"/>
      <c r="GN64" s="19"/>
      <c r="GO64" s="19"/>
      <c r="GP64" s="19"/>
      <c r="GQ64" s="19"/>
      <c r="GR64" s="19"/>
      <c r="GS64" s="19"/>
      <c r="GT64" s="19"/>
      <c r="GU64" s="19"/>
      <c r="GV64" s="19"/>
      <c r="GW64" s="19"/>
      <c r="GX64" s="19"/>
      <c r="GY64" s="19"/>
      <c r="GZ64" s="19"/>
      <c r="HA64" s="19"/>
      <c r="HB64" s="19"/>
      <c r="HC64" s="19"/>
      <c r="HD64" s="19"/>
      <c r="HE64" s="19"/>
      <c r="HF64" s="19"/>
      <c r="HG64" s="19"/>
      <c r="HH64" s="19"/>
      <c r="HI64" s="19"/>
      <c r="HJ64" s="19"/>
      <c r="HK64" s="19"/>
      <c r="HL64" s="19"/>
      <c r="HM64" s="19"/>
      <c r="HN64" s="19"/>
      <c r="HO64" s="19"/>
      <c r="HP64" s="19"/>
      <c r="HQ64" s="19"/>
      <c r="HR64" s="19"/>
      <c r="HS64" s="13"/>
      <c r="HT64" s="13"/>
      <c r="HU64" s="13"/>
    </row>
    <row r="65" spans="1:232" ht="19.5" customHeight="1" x14ac:dyDescent="0.25">
      <c r="A65" s="41"/>
      <c r="B65" s="49" t="s">
        <v>119</v>
      </c>
      <c r="C65" s="40" t="s">
        <v>120</v>
      </c>
      <c r="D65" s="14"/>
      <c r="E65" s="36">
        <v>488.37108999999998</v>
      </c>
      <c r="F65" s="78">
        <f t="shared" si="21"/>
        <v>488.37108999999998</v>
      </c>
      <c r="G65" s="45"/>
      <c r="H65" s="14">
        <f t="shared" si="23"/>
        <v>488.37108999999998</v>
      </c>
      <c r="I65" s="45"/>
      <c r="J65" s="14">
        <f t="shared" si="22"/>
        <v>488.37108999999998</v>
      </c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19"/>
      <c r="BB65" s="19"/>
      <c r="BC65" s="19"/>
      <c r="BD65" s="19"/>
      <c r="BE65" s="19"/>
      <c r="BF65" s="19"/>
      <c r="BG65" s="19"/>
      <c r="BH65" s="19"/>
      <c r="BI65" s="19"/>
      <c r="BJ65" s="19"/>
      <c r="BK65" s="19"/>
      <c r="BL65" s="19"/>
      <c r="BM65" s="19"/>
      <c r="BN65" s="19"/>
      <c r="BO65" s="19"/>
      <c r="BP65" s="19"/>
      <c r="BQ65" s="19"/>
      <c r="BR65" s="19"/>
      <c r="BS65" s="19"/>
      <c r="BT65" s="19"/>
      <c r="BU65" s="19"/>
      <c r="BV65" s="19"/>
      <c r="BW65" s="19"/>
      <c r="BX65" s="19"/>
      <c r="BY65" s="19"/>
      <c r="BZ65" s="19"/>
      <c r="CA65" s="19"/>
      <c r="CB65" s="19"/>
      <c r="CC65" s="19"/>
      <c r="CD65" s="19"/>
      <c r="CE65" s="19"/>
      <c r="CF65" s="19"/>
      <c r="CG65" s="19"/>
      <c r="CH65" s="19"/>
      <c r="CI65" s="19"/>
      <c r="CJ65" s="19"/>
      <c r="CK65" s="19"/>
      <c r="CL65" s="19"/>
      <c r="CM65" s="19"/>
      <c r="CN65" s="19"/>
      <c r="CO65" s="19"/>
      <c r="CP65" s="19"/>
      <c r="CQ65" s="19"/>
      <c r="CR65" s="19"/>
      <c r="CS65" s="19"/>
      <c r="CT65" s="19"/>
      <c r="CU65" s="19"/>
      <c r="CV65" s="19"/>
      <c r="CW65" s="19"/>
      <c r="CX65" s="19"/>
      <c r="CY65" s="19"/>
      <c r="CZ65" s="19"/>
      <c r="DA65" s="19"/>
      <c r="DB65" s="19"/>
      <c r="DC65" s="19"/>
      <c r="DD65" s="19"/>
      <c r="DE65" s="19"/>
      <c r="DF65" s="19"/>
      <c r="DG65" s="19"/>
      <c r="DH65" s="19"/>
      <c r="DI65" s="19"/>
      <c r="DJ65" s="19"/>
      <c r="DK65" s="19"/>
      <c r="DL65" s="19"/>
      <c r="DM65" s="19"/>
      <c r="DN65" s="19"/>
      <c r="DO65" s="19"/>
      <c r="DP65" s="19"/>
      <c r="DQ65" s="19"/>
      <c r="DR65" s="19"/>
      <c r="DS65" s="19"/>
      <c r="DT65" s="19"/>
      <c r="DU65" s="19"/>
      <c r="DV65" s="19"/>
      <c r="DW65" s="19"/>
      <c r="DX65" s="19"/>
      <c r="DY65" s="19"/>
      <c r="DZ65" s="19"/>
      <c r="EA65" s="19"/>
      <c r="EB65" s="19"/>
      <c r="EC65" s="19"/>
      <c r="ED65" s="19"/>
      <c r="EE65" s="19"/>
      <c r="EF65" s="19"/>
      <c r="EG65" s="19"/>
      <c r="EH65" s="19"/>
      <c r="EI65" s="19"/>
      <c r="EJ65" s="19"/>
      <c r="EK65" s="19"/>
      <c r="EL65" s="19"/>
      <c r="EM65" s="19"/>
      <c r="EN65" s="19"/>
      <c r="EO65" s="19"/>
      <c r="EP65" s="19"/>
      <c r="EQ65" s="19"/>
      <c r="ER65" s="19"/>
      <c r="ES65" s="19"/>
      <c r="ET65" s="19"/>
      <c r="EU65" s="19"/>
      <c r="EV65" s="19"/>
      <c r="EW65" s="19"/>
      <c r="EX65" s="19"/>
      <c r="EY65" s="19"/>
      <c r="EZ65" s="19"/>
      <c r="FA65" s="19"/>
      <c r="FB65" s="19"/>
      <c r="FC65" s="19"/>
      <c r="FD65" s="19"/>
      <c r="FE65" s="19"/>
      <c r="FF65" s="19"/>
      <c r="FG65" s="19"/>
      <c r="FH65" s="19"/>
      <c r="FI65" s="19"/>
      <c r="FJ65" s="19"/>
      <c r="FK65" s="19"/>
      <c r="FL65" s="19"/>
      <c r="FM65" s="19"/>
      <c r="FN65" s="19"/>
      <c r="FO65" s="19"/>
      <c r="FP65" s="19"/>
      <c r="FQ65" s="19"/>
      <c r="FR65" s="19"/>
      <c r="FS65" s="19"/>
      <c r="FT65" s="19"/>
      <c r="FU65" s="19"/>
      <c r="FV65" s="19"/>
      <c r="FW65" s="19"/>
      <c r="FX65" s="19"/>
      <c r="FY65" s="19"/>
      <c r="FZ65" s="19"/>
      <c r="GA65" s="19"/>
      <c r="GB65" s="19"/>
      <c r="GC65" s="19"/>
      <c r="GD65" s="19"/>
      <c r="GE65" s="19"/>
      <c r="GF65" s="19"/>
      <c r="GG65" s="19"/>
      <c r="GH65" s="19"/>
      <c r="GI65" s="19"/>
      <c r="GJ65" s="19"/>
      <c r="GK65" s="19"/>
      <c r="GL65" s="19"/>
      <c r="GM65" s="19"/>
      <c r="GN65" s="19"/>
      <c r="GO65" s="19"/>
      <c r="GP65" s="19"/>
      <c r="GQ65" s="19"/>
      <c r="GR65" s="19"/>
      <c r="GS65" s="19"/>
      <c r="GT65" s="19"/>
      <c r="GU65" s="19"/>
      <c r="GV65" s="19"/>
      <c r="GW65" s="19"/>
      <c r="GX65" s="19"/>
      <c r="GY65" s="19"/>
      <c r="GZ65" s="19"/>
      <c r="HA65" s="19"/>
      <c r="HB65" s="19"/>
      <c r="HC65" s="19"/>
      <c r="HD65" s="19"/>
      <c r="HE65" s="19"/>
      <c r="HF65" s="19"/>
      <c r="HG65" s="19"/>
      <c r="HH65" s="19"/>
      <c r="HI65" s="19"/>
      <c r="HJ65" s="19"/>
      <c r="HK65" s="19"/>
      <c r="HL65" s="19"/>
      <c r="HM65" s="19"/>
      <c r="HN65" s="19"/>
      <c r="HO65" s="19"/>
      <c r="HP65" s="19"/>
      <c r="HQ65" s="19"/>
      <c r="HR65" s="19"/>
      <c r="HS65" s="13"/>
      <c r="HT65" s="13"/>
      <c r="HU65" s="13"/>
    </row>
    <row r="66" spans="1:232" ht="35.25" customHeight="1" x14ac:dyDescent="0.25">
      <c r="A66" s="41"/>
      <c r="B66" s="49" t="s">
        <v>132</v>
      </c>
      <c r="C66" s="29" t="s">
        <v>133</v>
      </c>
      <c r="D66" s="14"/>
      <c r="E66" s="36">
        <v>50494.949500000002</v>
      </c>
      <c r="F66" s="78">
        <f t="shared" si="21"/>
        <v>50494.949500000002</v>
      </c>
      <c r="G66" s="45"/>
      <c r="H66" s="14">
        <f t="shared" si="23"/>
        <v>50494.949500000002</v>
      </c>
      <c r="I66" s="45"/>
      <c r="J66" s="14">
        <f t="shared" si="22"/>
        <v>50494.949500000002</v>
      </c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19"/>
      <c r="BH66" s="19"/>
      <c r="BI66" s="19"/>
      <c r="BJ66" s="19"/>
      <c r="BK66" s="19"/>
      <c r="BL66" s="19"/>
      <c r="BM66" s="19"/>
      <c r="BN66" s="19"/>
      <c r="BO66" s="19"/>
      <c r="BP66" s="19"/>
      <c r="BQ66" s="19"/>
      <c r="BR66" s="19"/>
      <c r="BS66" s="19"/>
      <c r="BT66" s="19"/>
      <c r="BU66" s="19"/>
      <c r="BV66" s="19"/>
      <c r="BW66" s="19"/>
      <c r="BX66" s="19"/>
      <c r="BY66" s="19"/>
      <c r="BZ66" s="19"/>
      <c r="CA66" s="19"/>
      <c r="CB66" s="19"/>
      <c r="CC66" s="19"/>
      <c r="CD66" s="19"/>
      <c r="CE66" s="19"/>
      <c r="CF66" s="19"/>
      <c r="CG66" s="19"/>
      <c r="CH66" s="19"/>
      <c r="CI66" s="19"/>
      <c r="CJ66" s="19"/>
      <c r="CK66" s="19"/>
      <c r="CL66" s="19"/>
      <c r="CM66" s="19"/>
      <c r="CN66" s="19"/>
      <c r="CO66" s="19"/>
      <c r="CP66" s="19"/>
      <c r="CQ66" s="19"/>
      <c r="CR66" s="19"/>
      <c r="CS66" s="19"/>
      <c r="CT66" s="19"/>
      <c r="CU66" s="19"/>
      <c r="CV66" s="19"/>
      <c r="CW66" s="19"/>
      <c r="CX66" s="19"/>
      <c r="CY66" s="19"/>
      <c r="CZ66" s="19"/>
      <c r="DA66" s="19"/>
      <c r="DB66" s="19"/>
      <c r="DC66" s="19"/>
      <c r="DD66" s="19"/>
      <c r="DE66" s="19"/>
      <c r="DF66" s="19"/>
      <c r="DG66" s="19"/>
      <c r="DH66" s="19"/>
      <c r="DI66" s="19"/>
      <c r="DJ66" s="19"/>
      <c r="DK66" s="19"/>
      <c r="DL66" s="19"/>
      <c r="DM66" s="19"/>
      <c r="DN66" s="19"/>
      <c r="DO66" s="19"/>
      <c r="DP66" s="19"/>
      <c r="DQ66" s="19"/>
      <c r="DR66" s="19"/>
      <c r="DS66" s="19"/>
      <c r="DT66" s="19"/>
      <c r="DU66" s="19"/>
      <c r="DV66" s="19"/>
      <c r="DW66" s="19"/>
      <c r="DX66" s="19"/>
      <c r="DY66" s="19"/>
      <c r="DZ66" s="19"/>
      <c r="EA66" s="19"/>
      <c r="EB66" s="19"/>
      <c r="EC66" s="19"/>
      <c r="ED66" s="19"/>
      <c r="EE66" s="19"/>
      <c r="EF66" s="19"/>
      <c r="EG66" s="19"/>
      <c r="EH66" s="19"/>
      <c r="EI66" s="19"/>
      <c r="EJ66" s="19"/>
      <c r="EK66" s="19"/>
      <c r="EL66" s="19"/>
      <c r="EM66" s="19"/>
      <c r="EN66" s="19"/>
      <c r="EO66" s="19"/>
      <c r="EP66" s="19"/>
      <c r="EQ66" s="19"/>
      <c r="ER66" s="19"/>
      <c r="ES66" s="19"/>
      <c r="ET66" s="19"/>
      <c r="EU66" s="19"/>
      <c r="EV66" s="19"/>
      <c r="EW66" s="19"/>
      <c r="EX66" s="19"/>
      <c r="EY66" s="19"/>
      <c r="EZ66" s="19"/>
      <c r="FA66" s="19"/>
      <c r="FB66" s="19"/>
      <c r="FC66" s="19"/>
      <c r="FD66" s="19"/>
      <c r="FE66" s="19"/>
      <c r="FF66" s="19"/>
      <c r="FG66" s="19"/>
      <c r="FH66" s="19"/>
      <c r="FI66" s="19"/>
      <c r="FJ66" s="19"/>
      <c r="FK66" s="19"/>
      <c r="FL66" s="19"/>
      <c r="FM66" s="19"/>
      <c r="FN66" s="19"/>
      <c r="FO66" s="19"/>
      <c r="FP66" s="19"/>
      <c r="FQ66" s="19"/>
      <c r="FR66" s="19"/>
      <c r="FS66" s="19"/>
      <c r="FT66" s="19"/>
      <c r="FU66" s="19"/>
      <c r="FV66" s="19"/>
      <c r="FW66" s="19"/>
      <c r="FX66" s="19"/>
      <c r="FY66" s="19"/>
      <c r="FZ66" s="19"/>
      <c r="GA66" s="19"/>
      <c r="GB66" s="19"/>
      <c r="GC66" s="19"/>
      <c r="GD66" s="19"/>
      <c r="GE66" s="19"/>
      <c r="GF66" s="19"/>
      <c r="GG66" s="19"/>
      <c r="GH66" s="19"/>
      <c r="GI66" s="19"/>
      <c r="GJ66" s="19"/>
      <c r="GK66" s="19"/>
      <c r="GL66" s="19"/>
      <c r="GM66" s="19"/>
      <c r="GN66" s="19"/>
      <c r="GO66" s="19"/>
      <c r="GP66" s="19"/>
      <c r="GQ66" s="19"/>
      <c r="GR66" s="19"/>
      <c r="GS66" s="19"/>
      <c r="GT66" s="19"/>
      <c r="GU66" s="19"/>
      <c r="GV66" s="19"/>
      <c r="GW66" s="19"/>
      <c r="GX66" s="19"/>
      <c r="GY66" s="19"/>
      <c r="GZ66" s="19"/>
      <c r="HA66" s="19"/>
      <c r="HB66" s="19"/>
      <c r="HC66" s="19"/>
      <c r="HD66" s="19"/>
      <c r="HE66" s="19"/>
      <c r="HF66" s="19"/>
      <c r="HG66" s="19"/>
      <c r="HH66" s="19"/>
      <c r="HI66" s="19"/>
      <c r="HJ66" s="19"/>
      <c r="HK66" s="19"/>
      <c r="HL66" s="19"/>
      <c r="HM66" s="19"/>
      <c r="HN66" s="19"/>
      <c r="HO66" s="19"/>
      <c r="HP66" s="19"/>
      <c r="HQ66" s="19"/>
      <c r="HR66" s="19"/>
      <c r="HS66" s="13"/>
      <c r="HT66" s="13"/>
      <c r="HU66" s="13"/>
    </row>
    <row r="67" spans="1:232" s="16" customFormat="1" ht="30" customHeight="1" x14ac:dyDescent="0.25">
      <c r="A67" s="62">
        <v>923</v>
      </c>
      <c r="B67" s="60" t="s">
        <v>16</v>
      </c>
      <c r="C67" s="26"/>
      <c r="D67" s="15">
        <f>D68</f>
        <v>162467.9</v>
      </c>
      <c r="E67" s="37">
        <f>E68</f>
        <v>61417.1</v>
      </c>
      <c r="F67" s="79">
        <f>SUM(F68)</f>
        <v>223885</v>
      </c>
      <c r="G67" s="48">
        <f>G68</f>
        <v>0</v>
      </c>
      <c r="H67" s="15">
        <f>SUM(H68)</f>
        <v>223885</v>
      </c>
      <c r="I67" s="48">
        <f>I68</f>
        <v>0</v>
      </c>
      <c r="J67" s="15">
        <f>SUM(J68)</f>
        <v>223885</v>
      </c>
      <c r="HS67" s="17"/>
      <c r="HT67" s="17"/>
      <c r="HU67" s="17"/>
    </row>
    <row r="68" spans="1:232" ht="31.5" x14ac:dyDescent="0.25">
      <c r="A68" s="41"/>
      <c r="B68" s="49" t="s">
        <v>17</v>
      </c>
      <c r="C68" s="29" t="s">
        <v>99</v>
      </c>
      <c r="D68" s="14">
        <v>162467.9</v>
      </c>
      <c r="E68" s="36">
        <v>61417.1</v>
      </c>
      <c r="F68" s="78">
        <f t="shared" si="21"/>
        <v>223885</v>
      </c>
      <c r="G68" s="45"/>
      <c r="H68" s="14">
        <f>F68+G68</f>
        <v>223885</v>
      </c>
      <c r="I68" s="45"/>
      <c r="J68" s="14">
        <f t="shared" si="22"/>
        <v>223885</v>
      </c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  <c r="AV68" s="19"/>
      <c r="AW68" s="19"/>
      <c r="AX68" s="19"/>
      <c r="AY68" s="19"/>
      <c r="AZ68" s="19"/>
      <c r="BA68" s="19"/>
      <c r="BB68" s="19"/>
      <c r="BC68" s="19"/>
      <c r="BD68" s="19"/>
      <c r="BE68" s="19"/>
      <c r="BF68" s="19"/>
      <c r="BG68" s="19"/>
      <c r="BH68" s="19"/>
      <c r="BI68" s="19"/>
      <c r="BJ68" s="19"/>
      <c r="BK68" s="19"/>
      <c r="BL68" s="19"/>
      <c r="BM68" s="19"/>
      <c r="BN68" s="19"/>
      <c r="BO68" s="19"/>
      <c r="BP68" s="19"/>
      <c r="BQ68" s="19"/>
      <c r="BR68" s="19"/>
      <c r="BS68" s="19"/>
      <c r="BT68" s="19"/>
      <c r="BU68" s="19"/>
      <c r="BV68" s="19"/>
      <c r="BW68" s="19"/>
      <c r="BX68" s="19"/>
      <c r="BY68" s="19"/>
      <c r="BZ68" s="19"/>
      <c r="CA68" s="19"/>
      <c r="CB68" s="19"/>
      <c r="CC68" s="19"/>
      <c r="CD68" s="19"/>
      <c r="CE68" s="19"/>
      <c r="CF68" s="19"/>
      <c r="CG68" s="19"/>
      <c r="CH68" s="19"/>
      <c r="CI68" s="19"/>
      <c r="CJ68" s="19"/>
      <c r="CK68" s="19"/>
      <c r="CL68" s="19"/>
      <c r="CM68" s="19"/>
      <c r="CN68" s="19"/>
      <c r="CO68" s="19"/>
      <c r="CP68" s="19"/>
      <c r="CQ68" s="19"/>
      <c r="CR68" s="19"/>
      <c r="CS68" s="19"/>
      <c r="CT68" s="19"/>
      <c r="CU68" s="19"/>
      <c r="CV68" s="19"/>
      <c r="CW68" s="19"/>
      <c r="CX68" s="19"/>
      <c r="CY68" s="19"/>
      <c r="CZ68" s="19"/>
      <c r="DA68" s="19"/>
      <c r="DB68" s="19"/>
      <c r="DC68" s="19"/>
      <c r="DD68" s="19"/>
      <c r="DE68" s="19"/>
      <c r="DF68" s="19"/>
      <c r="DG68" s="19"/>
      <c r="DH68" s="19"/>
      <c r="DI68" s="19"/>
      <c r="DJ68" s="19"/>
      <c r="DK68" s="19"/>
      <c r="DL68" s="19"/>
      <c r="DM68" s="19"/>
      <c r="DN68" s="19"/>
      <c r="DO68" s="19"/>
      <c r="DP68" s="19"/>
      <c r="DQ68" s="19"/>
      <c r="DR68" s="19"/>
      <c r="DS68" s="19"/>
      <c r="DT68" s="19"/>
      <c r="DU68" s="19"/>
      <c r="DV68" s="19"/>
      <c r="DW68" s="19"/>
      <c r="DX68" s="19"/>
      <c r="DY68" s="19"/>
      <c r="DZ68" s="19"/>
      <c r="EA68" s="19"/>
      <c r="EB68" s="19"/>
      <c r="EC68" s="19"/>
      <c r="ED68" s="19"/>
      <c r="EE68" s="19"/>
      <c r="EF68" s="19"/>
      <c r="EG68" s="19"/>
      <c r="EH68" s="19"/>
      <c r="EI68" s="19"/>
      <c r="EJ68" s="19"/>
      <c r="EK68" s="19"/>
      <c r="EL68" s="19"/>
      <c r="EM68" s="19"/>
      <c r="EN68" s="19"/>
      <c r="EO68" s="19"/>
      <c r="EP68" s="19"/>
      <c r="EQ68" s="19"/>
      <c r="ER68" s="19"/>
      <c r="ES68" s="19"/>
      <c r="ET68" s="19"/>
      <c r="EU68" s="19"/>
      <c r="EV68" s="19"/>
      <c r="EW68" s="19"/>
      <c r="EX68" s="19"/>
      <c r="EY68" s="19"/>
      <c r="EZ68" s="19"/>
      <c r="FA68" s="19"/>
      <c r="FB68" s="19"/>
      <c r="FC68" s="19"/>
      <c r="FD68" s="19"/>
      <c r="FE68" s="19"/>
      <c r="FF68" s="19"/>
      <c r="FG68" s="19"/>
      <c r="FH68" s="19"/>
      <c r="FI68" s="19"/>
      <c r="FJ68" s="19"/>
      <c r="FK68" s="19"/>
      <c r="FL68" s="19"/>
      <c r="FM68" s="19"/>
      <c r="FN68" s="19"/>
      <c r="FO68" s="19"/>
      <c r="FP68" s="19"/>
      <c r="FQ68" s="19"/>
      <c r="FR68" s="19"/>
      <c r="FS68" s="19"/>
      <c r="FT68" s="19"/>
      <c r="FU68" s="19"/>
      <c r="FV68" s="19"/>
      <c r="FW68" s="19"/>
      <c r="FX68" s="19"/>
      <c r="FY68" s="19"/>
      <c r="FZ68" s="19"/>
      <c r="GA68" s="19"/>
      <c r="GB68" s="19"/>
      <c r="GC68" s="19"/>
      <c r="GD68" s="19"/>
      <c r="GE68" s="19"/>
      <c r="GF68" s="19"/>
      <c r="GG68" s="19"/>
      <c r="GH68" s="19"/>
      <c r="GI68" s="19"/>
      <c r="GJ68" s="19"/>
      <c r="GK68" s="19"/>
      <c r="GL68" s="19"/>
      <c r="GM68" s="19"/>
      <c r="GN68" s="19"/>
      <c r="GO68" s="19"/>
      <c r="GP68" s="19"/>
      <c r="GQ68" s="19"/>
      <c r="GR68" s="19"/>
      <c r="GS68" s="19"/>
      <c r="GT68" s="19"/>
      <c r="GU68" s="19"/>
      <c r="GV68" s="19"/>
      <c r="GW68" s="19"/>
      <c r="GX68" s="19"/>
      <c r="GY68" s="19"/>
      <c r="GZ68" s="19"/>
      <c r="HA68" s="19"/>
      <c r="HB68" s="19"/>
      <c r="HC68" s="19"/>
      <c r="HD68" s="19"/>
      <c r="HE68" s="19"/>
      <c r="HF68" s="19"/>
      <c r="HG68" s="19"/>
      <c r="HH68" s="19"/>
      <c r="HI68" s="19"/>
      <c r="HJ68" s="19"/>
      <c r="HK68" s="19"/>
      <c r="HL68" s="19"/>
      <c r="HM68" s="19"/>
      <c r="HN68" s="19"/>
      <c r="HO68" s="19"/>
      <c r="HP68" s="19"/>
      <c r="HQ68" s="19"/>
      <c r="HR68" s="19"/>
      <c r="HS68" s="13"/>
      <c r="HT68" s="13"/>
      <c r="HU68" s="13"/>
    </row>
    <row r="69" spans="1:232" s="16" customFormat="1" ht="30" customHeight="1" x14ac:dyDescent="0.25">
      <c r="A69" s="62">
        <v>924</v>
      </c>
      <c r="B69" s="60" t="s">
        <v>16</v>
      </c>
      <c r="C69" s="26"/>
      <c r="D69" s="15">
        <f t="shared" ref="D69:J69" si="24">SUM(D70:D72)</f>
        <v>19270.400000000001</v>
      </c>
      <c r="E69" s="37">
        <f t="shared" si="24"/>
        <v>1320.2</v>
      </c>
      <c r="F69" s="79">
        <f t="shared" si="24"/>
        <v>20590.600000000002</v>
      </c>
      <c r="G69" s="48">
        <f t="shared" si="24"/>
        <v>78.379800000000003</v>
      </c>
      <c r="H69" s="15">
        <f t="shared" si="24"/>
        <v>20668.979800000001</v>
      </c>
      <c r="I69" s="48">
        <f t="shared" si="24"/>
        <v>0</v>
      </c>
      <c r="J69" s="15">
        <f t="shared" si="24"/>
        <v>20668.979800000001</v>
      </c>
      <c r="HS69" s="17"/>
      <c r="HT69" s="17"/>
      <c r="HU69" s="17"/>
    </row>
    <row r="70" spans="1:232" ht="19.5" x14ac:dyDescent="0.25">
      <c r="A70" s="41"/>
      <c r="B70" s="49" t="s">
        <v>137</v>
      </c>
      <c r="C70" s="29" t="s">
        <v>138</v>
      </c>
      <c r="D70" s="18"/>
      <c r="E70" s="36"/>
      <c r="F70" s="80"/>
      <c r="G70" s="45">
        <v>78.379800000000003</v>
      </c>
      <c r="H70" s="14">
        <f>F70+G70</f>
        <v>78.379800000000003</v>
      </c>
      <c r="I70" s="45"/>
      <c r="J70" s="14">
        <f t="shared" si="22"/>
        <v>78.379800000000003</v>
      </c>
    </row>
    <row r="71" spans="1:232" ht="21" customHeight="1" x14ac:dyDescent="0.25">
      <c r="A71" s="41"/>
      <c r="B71" s="49" t="s">
        <v>17</v>
      </c>
      <c r="C71" s="40" t="s">
        <v>49</v>
      </c>
      <c r="D71" s="18"/>
      <c r="E71" s="36">
        <v>1320.2</v>
      </c>
      <c r="F71" s="78">
        <f t="shared" ref="F71:F72" si="25">D71+E71</f>
        <v>1320.2</v>
      </c>
      <c r="G71" s="45"/>
      <c r="H71" s="14">
        <f t="shared" ref="H71" si="26">F71+G71</f>
        <v>1320.2</v>
      </c>
      <c r="I71" s="45"/>
      <c r="J71" s="14">
        <f t="shared" si="22"/>
        <v>1320.2</v>
      </c>
    </row>
    <row r="72" spans="1:232" ht="21" customHeight="1" x14ac:dyDescent="0.25">
      <c r="A72" s="41"/>
      <c r="B72" s="49" t="s">
        <v>17</v>
      </c>
      <c r="C72" s="29" t="s">
        <v>50</v>
      </c>
      <c r="D72" s="14">
        <v>19270.400000000001</v>
      </c>
      <c r="E72" s="36"/>
      <c r="F72" s="78">
        <f t="shared" si="25"/>
        <v>19270.400000000001</v>
      </c>
      <c r="G72" s="45"/>
      <c r="H72" s="14">
        <f>F72+G72</f>
        <v>19270.400000000001</v>
      </c>
      <c r="I72" s="45"/>
      <c r="J72" s="14">
        <f t="shared" si="22"/>
        <v>19270.400000000001</v>
      </c>
      <c r="HT72" s="13"/>
      <c r="HU72" s="13"/>
    </row>
    <row r="73" spans="1:232" ht="30" customHeight="1" x14ac:dyDescent="0.25">
      <c r="A73" s="41"/>
      <c r="B73" s="60" t="s">
        <v>51</v>
      </c>
      <c r="C73" s="26" t="s">
        <v>52</v>
      </c>
      <c r="D73" s="15">
        <f t="shared" ref="D73:J73" si="27">SUM(D104,D100,D90,D74,D88,D102)</f>
        <v>593698.30000000005</v>
      </c>
      <c r="E73" s="37">
        <f t="shared" si="27"/>
        <v>36875.978289999992</v>
      </c>
      <c r="F73" s="79">
        <f t="shared" si="27"/>
        <v>630574.27829000005</v>
      </c>
      <c r="G73" s="48">
        <f t="shared" si="27"/>
        <v>27913.499940000002</v>
      </c>
      <c r="H73" s="15">
        <f t="shared" si="27"/>
        <v>658487.77823000005</v>
      </c>
      <c r="I73" s="48">
        <f t="shared" si="27"/>
        <v>860.34676999999999</v>
      </c>
      <c r="J73" s="15">
        <f t="shared" si="27"/>
        <v>659348.125</v>
      </c>
      <c r="HS73" s="13"/>
      <c r="HT73" s="13"/>
      <c r="HU73" s="13"/>
    </row>
    <row r="74" spans="1:232" s="16" customFormat="1" ht="30" customHeight="1" x14ac:dyDescent="0.25">
      <c r="A74" s="62">
        <v>912</v>
      </c>
      <c r="B74" s="60" t="s">
        <v>16</v>
      </c>
      <c r="C74" s="26"/>
      <c r="D74" s="15">
        <f t="shared" ref="D74:J74" si="28">SUM(D75:D87)</f>
        <v>13513.999999999998</v>
      </c>
      <c r="E74" s="37">
        <f t="shared" si="28"/>
        <v>0</v>
      </c>
      <c r="F74" s="79">
        <f t="shared" si="28"/>
        <v>13513.999999999998</v>
      </c>
      <c r="G74" s="48">
        <f t="shared" si="28"/>
        <v>1446.3</v>
      </c>
      <c r="H74" s="15">
        <f t="shared" si="28"/>
        <v>14960.3</v>
      </c>
      <c r="I74" s="48">
        <f t="shared" si="28"/>
        <v>0</v>
      </c>
      <c r="J74" s="15">
        <f t="shared" si="28"/>
        <v>14960.3</v>
      </c>
      <c r="HS74" s="17"/>
      <c r="HT74" s="17"/>
      <c r="HU74" s="17"/>
    </row>
    <row r="75" spans="1:232" ht="31.5" x14ac:dyDescent="0.25">
      <c r="A75" s="41"/>
      <c r="B75" s="67" t="s">
        <v>53</v>
      </c>
      <c r="C75" s="29" t="s">
        <v>55</v>
      </c>
      <c r="D75" s="20">
        <v>1101.5</v>
      </c>
      <c r="E75" s="38"/>
      <c r="F75" s="81">
        <f t="shared" ref="F75:F87" si="29">D75+E75</f>
        <v>1101.5</v>
      </c>
      <c r="G75" s="86">
        <v>508.9</v>
      </c>
      <c r="H75" s="14">
        <f>F75+G75</f>
        <v>1610.4</v>
      </c>
      <c r="I75" s="86"/>
      <c r="J75" s="14">
        <f>H75+I75</f>
        <v>1610.4</v>
      </c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  <c r="AV75" s="19"/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9"/>
      <c r="CB75" s="19"/>
      <c r="CC75" s="19"/>
      <c r="CD75" s="19"/>
      <c r="CE75" s="19"/>
      <c r="CF75" s="19"/>
      <c r="CG75" s="19"/>
      <c r="CH75" s="19"/>
      <c r="CI75" s="19"/>
      <c r="CJ75" s="19"/>
      <c r="CK75" s="19"/>
      <c r="CL75" s="19"/>
      <c r="CM75" s="19"/>
      <c r="CN75" s="19"/>
      <c r="CO75" s="19"/>
      <c r="CP75" s="19"/>
      <c r="CQ75" s="19"/>
      <c r="CR75" s="19"/>
      <c r="CS75" s="19"/>
      <c r="CT75" s="19"/>
      <c r="CU75" s="19"/>
      <c r="CV75" s="19"/>
      <c r="CW75" s="19"/>
      <c r="CX75" s="19"/>
      <c r="CY75" s="19"/>
      <c r="CZ75" s="19"/>
      <c r="DA75" s="19"/>
      <c r="DB75" s="19"/>
      <c r="DC75" s="19"/>
      <c r="DD75" s="19"/>
      <c r="DE75" s="19"/>
      <c r="DF75" s="19"/>
      <c r="DG75" s="19"/>
      <c r="DH75" s="19"/>
      <c r="DI75" s="19"/>
      <c r="DJ75" s="19"/>
      <c r="DK75" s="19"/>
      <c r="DL75" s="19"/>
      <c r="DM75" s="19"/>
      <c r="DN75" s="19"/>
      <c r="DO75" s="19"/>
      <c r="DP75" s="19"/>
      <c r="DQ75" s="19"/>
      <c r="DR75" s="19"/>
      <c r="DS75" s="19"/>
      <c r="DT75" s="19"/>
      <c r="DU75" s="19"/>
      <c r="DV75" s="19"/>
      <c r="DW75" s="19"/>
      <c r="DX75" s="19"/>
      <c r="DY75" s="19"/>
      <c r="DZ75" s="19"/>
      <c r="EA75" s="19"/>
      <c r="EB75" s="19"/>
      <c r="EC75" s="19"/>
      <c r="ED75" s="19"/>
      <c r="EE75" s="19"/>
      <c r="EF75" s="19"/>
      <c r="EG75" s="19"/>
      <c r="EH75" s="19"/>
      <c r="EI75" s="19"/>
      <c r="EJ75" s="19"/>
      <c r="EK75" s="19"/>
      <c r="EL75" s="19"/>
      <c r="EM75" s="19"/>
      <c r="EN75" s="19"/>
      <c r="EO75" s="19"/>
      <c r="EP75" s="19"/>
      <c r="EQ75" s="19"/>
      <c r="ER75" s="19"/>
      <c r="ES75" s="19"/>
      <c r="ET75" s="19"/>
      <c r="EU75" s="19"/>
      <c r="EV75" s="19"/>
      <c r="EW75" s="19"/>
      <c r="EX75" s="19"/>
      <c r="EY75" s="19"/>
      <c r="EZ75" s="19"/>
      <c r="FA75" s="19"/>
      <c r="FB75" s="19"/>
      <c r="FC75" s="19"/>
      <c r="FD75" s="19"/>
      <c r="FE75" s="19"/>
      <c r="FF75" s="19"/>
      <c r="FG75" s="19"/>
      <c r="FH75" s="19"/>
      <c r="FI75" s="19"/>
      <c r="FJ75" s="19"/>
      <c r="FK75" s="19"/>
      <c r="FL75" s="19"/>
      <c r="FM75" s="19"/>
      <c r="FN75" s="19"/>
      <c r="FO75" s="19"/>
      <c r="FP75" s="19"/>
      <c r="FQ75" s="19"/>
      <c r="FR75" s="19"/>
      <c r="FS75" s="19"/>
      <c r="FT75" s="19"/>
      <c r="FU75" s="19"/>
      <c r="FV75" s="19"/>
      <c r="FW75" s="19"/>
      <c r="FX75" s="19"/>
      <c r="FY75" s="19"/>
      <c r="FZ75" s="19"/>
      <c r="GA75" s="19"/>
      <c r="GB75" s="19"/>
      <c r="GC75" s="19"/>
      <c r="GD75" s="19"/>
      <c r="GE75" s="19"/>
      <c r="GF75" s="19"/>
      <c r="GG75" s="19"/>
      <c r="GH75" s="19"/>
      <c r="GI75" s="19"/>
      <c r="GJ75" s="19"/>
      <c r="GK75" s="19"/>
      <c r="GL75" s="19"/>
      <c r="GM75" s="19"/>
      <c r="GN75" s="19"/>
      <c r="GO75" s="19"/>
      <c r="GP75" s="19"/>
      <c r="GQ75" s="19"/>
      <c r="GR75" s="19"/>
      <c r="GS75" s="19"/>
      <c r="GT75" s="19"/>
      <c r="GU75" s="19"/>
      <c r="GV75" s="19"/>
      <c r="GW75" s="19"/>
      <c r="GX75" s="19"/>
      <c r="GY75" s="19"/>
      <c r="GZ75" s="19"/>
      <c r="HA75" s="19"/>
      <c r="HB75" s="19"/>
      <c r="HC75" s="19"/>
      <c r="HD75" s="19"/>
      <c r="HE75" s="19"/>
      <c r="HF75" s="19"/>
      <c r="HG75" s="19"/>
      <c r="HH75" s="19"/>
      <c r="HI75" s="19"/>
      <c r="HJ75" s="19"/>
      <c r="HK75" s="19"/>
      <c r="HL75" s="19"/>
      <c r="HM75" s="19"/>
      <c r="HN75" s="19"/>
      <c r="HO75" s="19"/>
      <c r="HP75" s="19"/>
      <c r="HQ75" s="19"/>
      <c r="HR75" s="19"/>
      <c r="HS75" s="19"/>
      <c r="HT75" s="19"/>
      <c r="HU75" s="19"/>
      <c r="HV75" s="19"/>
      <c r="HW75" s="13"/>
      <c r="HX75" s="13"/>
    </row>
    <row r="76" spans="1:232" ht="30.75" customHeight="1" x14ac:dyDescent="0.25">
      <c r="A76" s="41"/>
      <c r="B76" s="49" t="s">
        <v>53</v>
      </c>
      <c r="C76" s="29" t="s">
        <v>57</v>
      </c>
      <c r="D76" s="20">
        <v>636.29999999999995</v>
      </c>
      <c r="E76" s="38"/>
      <c r="F76" s="81">
        <f t="shared" ref="F76:F85" si="30">D76+E76</f>
        <v>636.29999999999995</v>
      </c>
      <c r="G76" s="86">
        <v>98.6</v>
      </c>
      <c r="H76" s="14">
        <f t="shared" ref="H76:H87" si="31">F76+G76</f>
        <v>734.9</v>
      </c>
      <c r="I76" s="86"/>
      <c r="J76" s="14">
        <f t="shared" ref="J76:J105" si="32">H76+I76</f>
        <v>734.9</v>
      </c>
    </row>
    <row r="77" spans="1:232" ht="22.7" customHeight="1" x14ac:dyDescent="0.25">
      <c r="A77" s="41"/>
      <c r="B77" s="49" t="s">
        <v>53</v>
      </c>
      <c r="C77" s="29" t="s">
        <v>54</v>
      </c>
      <c r="D77" s="20">
        <v>536.79999999999995</v>
      </c>
      <c r="E77" s="38"/>
      <c r="F77" s="81">
        <f t="shared" si="30"/>
        <v>536.79999999999995</v>
      </c>
      <c r="G77" s="86">
        <v>90.9</v>
      </c>
      <c r="H77" s="14">
        <f t="shared" si="31"/>
        <v>627.69999999999993</v>
      </c>
      <c r="I77" s="86"/>
      <c r="J77" s="14">
        <f t="shared" si="32"/>
        <v>627.69999999999993</v>
      </c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  <c r="AV77" s="1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19"/>
      <c r="CB77" s="19"/>
      <c r="CC77" s="19"/>
      <c r="CD77" s="19"/>
      <c r="CE77" s="19"/>
      <c r="CF77" s="19"/>
      <c r="CG77" s="19"/>
      <c r="CH77" s="19"/>
      <c r="CI77" s="19"/>
      <c r="CJ77" s="19"/>
      <c r="CK77" s="19"/>
      <c r="CL77" s="19"/>
      <c r="CM77" s="19"/>
      <c r="CN77" s="19"/>
      <c r="CO77" s="19"/>
      <c r="CP77" s="19"/>
      <c r="CQ77" s="19"/>
      <c r="CR77" s="19"/>
      <c r="CS77" s="19"/>
      <c r="CT77" s="19"/>
      <c r="CU77" s="19"/>
      <c r="CV77" s="19"/>
      <c r="CW77" s="19"/>
      <c r="CX77" s="19"/>
      <c r="CY77" s="19"/>
      <c r="CZ77" s="19"/>
      <c r="DA77" s="19"/>
      <c r="DB77" s="19"/>
      <c r="DC77" s="19"/>
      <c r="DD77" s="19"/>
      <c r="DE77" s="19"/>
      <c r="DF77" s="19"/>
      <c r="DG77" s="19"/>
      <c r="DH77" s="19"/>
      <c r="DI77" s="19"/>
      <c r="DJ77" s="19"/>
      <c r="DK77" s="19"/>
      <c r="DL77" s="19"/>
      <c r="DM77" s="19"/>
      <c r="DN77" s="19"/>
      <c r="DO77" s="19"/>
      <c r="DP77" s="19"/>
      <c r="DQ77" s="19"/>
      <c r="DR77" s="19"/>
      <c r="DS77" s="19"/>
      <c r="DT77" s="19"/>
      <c r="DU77" s="19"/>
      <c r="DV77" s="19"/>
      <c r="DW77" s="19"/>
      <c r="DX77" s="19"/>
      <c r="DY77" s="19"/>
      <c r="DZ77" s="19"/>
      <c r="EA77" s="19"/>
      <c r="EB77" s="19"/>
      <c r="EC77" s="19"/>
      <c r="ED77" s="19"/>
      <c r="EE77" s="19"/>
      <c r="EF77" s="19"/>
      <c r="EG77" s="19"/>
      <c r="EH77" s="19"/>
      <c r="EI77" s="19"/>
      <c r="EJ77" s="19"/>
      <c r="EK77" s="19"/>
      <c r="EL77" s="19"/>
      <c r="EM77" s="19"/>
      <c r="EN77" s="19"/>
      <c r="EO77" s="19"/>
      <c r="EP77" s="19"/>
      <c r="EQ77" s="19"/>
      <c r="ER77" s="19"/>
      <c r="ES77" s="19"/>
      <c r="ET77" s="19"/>
      <c r="EU77" s="19"/>
      <c r="EV77" s="19"/>
      <c r="EW77" s="19"/>
      <c r="EX77" s="19"/>
      <c r="EY77" s="19"/>
      <c r="EZ77" s="19"/>
      <c r="FA77" s="19"/>
      <c r="FB77" s="19"/>
      <c r="FC77" s="19"/>
      <c r="FD77" s="19"/>
      <c r="FE77" s="19"/>
      <c r="FF77" s="19"/>
      <c r="FG77" s="19"/>
      <c r="FH77" s="19"/>
      <c r="FI77" s="19"/>
      <c r="FJ77" s="19"/>
      <c r="FK77" s="19"/>
      <c r="FL77" s="19"/>
      <c r="FM77" s="19"/>
      <c r="FN77" s="19"/>
      <c r="FO77" s="19"/>
      <c r="FP77" s="19"/>
      <c r="FQ77" s="19"/>
      <c r="FR77" s="19"/>
      <c r="FS77" s="19"/>
      <c r="FT77" s="19"/>
      <c r="FU77" s="19"/>
      <c r="FV77" s="19"/>
      <c r="FW77" s="19"/>
      <c r="FX77" s="19"/>
      <c r="FY77" s="19"/>
      <c r="FZ77" s="19"/>
      <c r="GA77" s="19"/>
      <c r="GB77" s="19"/>
      <c r="GC77" s="19"/>
      <c r="GD77" s="19"/>
      <c r="GE77" s="19"/>
      <c r="GF77" s="19"/>
      <c r="GG77" s="19"/>
      <c r="GH77" s="19"/>
      <c r="GI77" s="19"/>
      <c r="GJ77" s="19"/>
      <c r="GK77" s="19"/>
      <c r="GL77" s="19"/>
      <c r="GM77" s="19"/>
      <c r="GN77" s="19"/>
      <c r="GO77" s="19"/>
      <c r="GP77" s="19"/>
      <c r="GQ77" s="19"/>
      <c r="GR77" s="19"/>
      <c r="GS77" s="19"/>
      <c r="GT77" s="19"/>
      <c r="GU77" s="19"/>
      <c r="GV77" s="19"/>
      <c r="GW77" s="19"/>
      <c r="GX77" s="19"/>
      <c r="GY77" s="19"/>
      <c r="GZ77" s="19"/>
      <c r="HA77" s="19"/>
      <c r="HB77" s="19"/>
      <c r="HC77" s="19"/>
      <c r="HD77" s="19"/>
      <c r="HE77" s="19"/>
      <c r="HF77" s="19"/>
      <c r="HG77" s="19"/>
      <c r="HH77" s="19"/>
      <c r="HI77" s="19"/>
      <c r="HJ77" s="19"/>
      <c r="HK77" s="19"/>
      <c r="HL77" s="19"/>
      <c r="HM77" s="19"/>
      <c r="HN77" s="19"/>
      <c r="HO77" s="19"/>
      <c r="HP77" s="19"/>
      <c r="HQ77" s="19"/>
      <c r="HR77" s="19"/>
      <c r="HS77" s="19"/>
      <c r="HT77" s="19"/>
      <c r="HU77" s="19"/>
      <c r="HV77" s="19"/>
      <c r="HW77" s="13"/>
      <c r="HX77" s="13"/>
    </row>
    <row r="78" spans="1:232" ht="21.75" customHeight="1" x14ac:dyDescent="0.25">
      <c r="A78" s="41"/>
      <c r="B78" s="49" t="s">
        <v>53</v>
      </c>
      <c r="C78" s="29" t="s">
        <v>59</v>
      </c>
      <c r="D78" s="20">
        <v>2598</v>
      </c>
      <c r="E78" s="38"/>
      <c r="F78" s="81">
        <f t="shared" si="30"/>
        <v>2598</v>
      </c>
      <c r="G78" s="86"/>
      <c r="H78" s="14">
        <f t="shared" si="31"/>
        <v>2598</v>
      </c>
      <c r="I78" s="86"/>
      <c r="J78" s="14">
        <f t="shared" si="32"/>
        <v>2598</v>
      </c>
    </row>
    <row r="79" spans="1:232" ht="21.75" customHeight="1" x14ac:dyDescent="0.25">
      <c r="A79" s="41"/>
      <c r="B79" s="49" t="s">
        <v>53</v>
      </c>
      <c r="C79" s="29" t="s">
        <v>60</v>
      </c>
      <c r="D79" s="20">
        <v>3.5</v>
      </c>
      <c r="E79" s="38"/>
      <c r="F79" s="81">
        <f t="shared" si="30"/>
        <v>3.5</v>
      </c>
      <c r="G79" s="86"/>
      <c r="H79" s="14">
        <f t="shared" si="31"/>
        <v>3.5</v>
      </c>
      <c r="I79" s="86"/>
      <c r="J79" s="14">
        <f t="shared" si="32"/>
        <v>3.5</v>
      </c>
    </row>
    <row r="80" spans="1:232" ht="38.25" customHeight="1" x14ac:dyDescent="0.25">
      <c r="A80" s="41"/>
      <c r="B80" s="49" t="s">
        <v>53</v>
      </c>
      <c r="C80" s="29" t="s">
        <v>64</v>
      </c>
      <c r="D80" s="20">
        <v>760.4</v>
      </c>
      <c r="E80" s="38"/>
      <c r="F80" s="81">
        <f t="shared" si="30"/>
        <v>760.4</v>
      </c>
      <c r="G80" s="86"/>
      <c r="H80" s="14">
        <f t="shared" si="31"/>
        <v>760.4</v>
      </c>
      <c r="I80" s="86"/>
      <c r="J80" s="14">
        <f t="shared" si="32"/>
        <v>760.4</v>
      </c>
    </row>
    <row r="81" spans="1:232" s="19" customFormat="1" ht="31.5" x14ac:dyDescent="0.25">
      <c r="A81" s="68"/>
      <c r="B81" s="49" t="s">
        <v>53</v>
      </c>
      <c r="C81" s="29" t="s">
        <v>65</v>
      </c>
      <c r="D81" s="20">
        <v>114</v>
      </c>
      <c r="E81" s="38"/>
      <c r="F81" s="81">
        <f t="shared" si="30"/>
        <v>114</v>
      </c>
      <c r="G81" s="86"/>
      <c r="H81" s="14">
        <f t="shared" si="31"/>
        <v>114</v>
      </c>
      <c r="I81" s="86"/>
      <c r="J81" s="14">
        <f t="shared" si="32"/>
        <v>114</v>
      </c>
    </row>
    <row r="82" spans="1:232" ht="31.5" x14ac:dyDescent="0.25">
      <c r="A82" s="41"/>
      <c r="B82" s="49" t="s">
        <v>53</v>
      </c>
      <c r="C82" s="29" t="s">
        <v>62</v>
      </c>
      <c r="D82" s="20">
        <v>47.9</v>
      </c>
      <c r="E82" s="38"/>
      <c r="F82" s="81">
        <f t="shared" si="30"/>
        <v>47.9</v>
      </c>
      <c r="G82" s="86"/>
      <c r="H82" s="14">
        <f t="shared" si="31"/>
        <v>47.9</v>
      </c>
      <c r="I82" s="86"/>
      <c r="J82" s="14">
        <f t="shared" si="32"/>
        <v>47.9</v>
      </c>
    </row>
    <row r="83" spans="1:232" ht="31.5" x14ac:dyDescent="0.25">
      <c r="A83" s="41"/>
      <c r="B83" s="49" t="s">
        <v>53</v>
      </c>
      <c r="C83" s="29" t="s">
        <v>61</v>
      </c>
      <c r="D83" s="20">
        <v>3193.2</v>
      </c>
      <c r="E83" s="38"/>
      <c r="F83" s="81">
        <f t="shared" si="30"/>
        <v>3193.2</v>
      </c>
      <c r="G83" s="86"/>
      <c r="H83" s="14">
        <f t="shared" si="31"/>
        <v>3193.2</v>
      </c>
      <c r="I83" s="86"/>
      <c r="J83" s="14">
        <f t="shared" si="32"/>
        <v>3193.2</v>
      </c>
    </row>
    <row r="84" spans="1:232" ht="43.5" customHeight="1" x14ac:dyDescent="0.25">
      <c r="A84" s="41"/>
      <c r="B84" s="49" t="s">
        <v>53</v>
      </c>
      <c r="C84" s="29" t="s">
        <v>63</v>
      </c>
      <c r="D84" s="20">
        <v>3.8</v>
      </c>
      <c r="E84" s="38"/>
      <c r="F84" s="81">
        <f t="shared" si="30"/>
        <v>3.8</v>
      </c>
      <c r="G84" s="86">
        <v>0.7</v>
      </c>
      <c r="H84" s="14">
        <f t="shared" si="31"/>
        <v>4.5</v>
      </c>
      <c r="I84" s="86"/>
      <c r="J84" s="14">
        <f t="shared" si="32"/>
        <v>4.5</v>
      </c>
    </row>
    <row r="85" spans="1:232" ht="31.5" x14ac:dyDescent="0.25">
      <c r="A85" s="41"/>
      <c r="B85" s="49" t="s">
        <v>53</v>
      </c>
      <c r="C85" s="29" t="s">
        <v>58</v>
      </c>
      <c r="D85" s="20">
        <v>2816.8</v>
      </c>
      <c r="E85" s="38"/>
      <c r="F85" s="81">
        <f t="shared" si="30"/>
        <v>2816.8</v>
      </c>
      <c r="G85" s="86">
        <v>467</v>
      </c>
      <c r="H85" s="14">
        <f t="shared" si="31"/>
        <v>3283.8</v>
      </c>
      <c r="I85" s="86"/>
      <c r="J85" s="14">
        <f t="shared" si="32"/>
        <v>3283.8</v>
      </c>
    </row>
    <row r="86" spans="1:232" ht="31.5" x14ac:dyDescent="0.25">
      <c r="A86" s="41"/>
      <c r="B86" s="49" t="s">
        <v>53</v>
      </c>
      <c r="C86" s="29" t="s">
        <v>56</v>
      </c>
      <c r="D86" s="20">
        <v>1690.1</v>
      </c>
      <c r="E86" s="38"/>
      <c r="F86" s="81">
        <f t="shared" si="29"/>
        <v>1690.1</v>
      </c>
      <c r="G86" s="86">
        <v>280.2</v>
      </c>
      <c r="H86" s="14">
        <f t="shared" si="31"/>
        <v>1970.3</v>
      </c>
      <c r="I86" s="86"/>
      <c r="J86" s="14">
        <f t="shared" si="32"/>
        <v>1970.3</v>
      </c>
    </row>
    <row r="87" spans="1:232" s="19" customFormat="1" ht="31.5" x14ac:dyDescent="0.25">
      <c r="A87" s="68"/>
      <c r="B87" s="49" t="s">
        <v>66</v>
      </c>
      <c r="C87" s="29" t="s">
        <v>67</v>
      </c>
      <c r="D87" s="20">
        <v>11.7</v>
      </c>
      <c r="E87" s="38"/>
      <c r="F87" s="81">
        <f t="shared" si="29"/>
        <v>11.7</v>
      </c>
      <c r="G87" s="86"/>
      <c r="H87" s="14">
        <f t="shared" si="31"/>
        <v>11.7</v>
      </c>
      <c r="I87" s="86"/>
      <c r="J87" s="14">
        <f t="shared" si="32"/>
        <v>11.7</v>
      </c>
    </row>
    <row r="88" spans="1:232" s="16" customFormat="1" ht="30" customHeight="1" x14ac:dyDescent="0.25">
      <c r="A88" s="62">
        <v>914</v>
      </c>
      <c r="B88" s="60"/>
      <c r="C88" s="26"/>
      <c r="D88" s="15">
        <f t="shared" ref="D88:J88" si="33">SUM(D89)</f>
        <v>1800</v>
      </c>
      <c r="E88" s="37">
        <f t="shared" si="33"/>
        <v>0</v>
      </c>
      <c r="F88" s="79">
        <f t="shared" si="33"/>
        <v>1800</v>
      </c>
      <c r="G88" s="48">
        <f t="shared" si="33"/>
        <v>0</v>
      </c>
      <c r="H88" s="15">
        <f t="shared" si="33"/>
        <v>1800</v>
      </c>
      <c r="I88" s="48">
        <f t="shared" si="33"/>
        <v>0</v>
      </c>
      <c r="J88" s="15">
        <f t="shared" si="33"/>
        <v>1800</v>
      </c>
      <c r="HS88" s="17"/>
      <c r="HT88" s="17"/>
      <c r="HU88" s="17"/>
    </row>
    <row r="89" spans="1:232" ht="50.25" customHeight="1" x14ac:dyDescent="0.25">
      <c r="A89" s="41"/>
      <c r="B89" s="49" t="s">
        <v>53</v>
      </c>
      <c r="C89" s="29" t="s">
        <v>68</v>
      </c>
      <c r="D89" s="14">
        <v>1800</v>
      </c>
      <c r="E89" s="36"/>
      <c r="F89" s="78">
        <v>1800</v>
      </c>
      <c r="G89" s="45"/>
      <c r="H89" s="14">
        <f>F89+G89</f>
        <v>1800</v>
      </c>
      <c r="I89" s="45"/>
      <c r="J89" s="14">
        <f t="shared" si="32"/>
        <v>1800</v>
      </c>
    </row>
    <row r="90" spans="1:232" s="16" customFormat="1" ht="30" customHeight="1" x14ac:dyDescent="0.25">
      <c r="A90" s="62">
        <v>915</v>
      </c>
      <c r="B90" s="60" t="s">
        <v>16</v>
      </c>
      <c r="C90" s="26"/>
      <c r="D90" s="15">
        <f t="shared" ref="D90:J90" si="34">SUM(D91:D99)</f>
        <v>576765.4</v>
      </c>
      <c r="E90" s="37">
        <f t="shared" si="34"/>
        <v>36796.653289999995</v>
      </c>
      <c r="F90" s="79">
        <f t="shared" si="34"/>
        <v>613562.05329000007</v>
      </c>
      <c r="G90" s="48">
        <f t="shared" si="34"/>
        <v>26467.199940000002</v>
      </c>
      <c r="H90" s="15">
        <f t="shared" si="34"/>
        <v>640029.25323000003</v>
      </c>
      <c r="I90" s="48">
        <f t="shared" si="34"/>
        <v>860.34676999999999</v>
      </c>
      <c r="J90" s="15">
        <f t="shared" si="34"/>
        <v>640889.59999999998</v>
      </c>
      <c r="HS90" s="17"/>
      <c r="HT90" s="17"/>
      <c r="HU90" s="17"/>
    </row>
    <row r="91" spans="1:232" ht="43.5" customHeight="1" x14ac:dyDescent="0.25">
      <c r="A91" s="41"/>
      <c r="B91" s="49" t="s">
        <v>69</v>
      </c>
      <c r="C91" s="29" t="s">
        <v>70</v>
      </c>
      <c r="D91" s="14">
        <v>7882.5</v>
      </c>
      <c r="E91" s="36"/>
      <c r="F91" s="78">
        <f t="shared" ref="F91:F105" si="35">D91+E91</f>
        <v>7882.5</v>
      </c>
      <c r="G91" s="45"/>
      <c r="H91" s="14">
        <f>F91+G91</f>
        <v>7882.5</v>
      </c>
      <c r="I91" s="45"/>
      <c r="J91" s="14">
        <f t="shared" si="32"/>
        <v>7882.5</v>
      </c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  <c r="AV91" s="19"/>
      <c r="AW91" s="19"/>
      <c r="AX91" s="19"/>
      <c r="AY91" s="19"/>
      <c r="AZ91" s="19"/>
      <c r="BA91" s="19"/>
      <c r="BB91" s="19"/>
      <c r="BC91" s="19"/>
      <c r="BD91" s="19"/>
      <c r="BE91" s="19"/>
      <c r="BF91" s="19"/>
      <c r="BG91" s="19"/>
      <c r="BH91" s="19"/>
      <c r="BI91" s="19"/>
      <c r="BJ91" s="19"/>
      <c r="BK91" s="19"/>
      <c r="BL91" s="19"/>
      <c r="BM91" s="19"/>
      <c r="BN91" s="19"/>
      <c r="BO91" s="19"/>
      <c r="BP91" s="19"/>
      <c r="BQ91" s="19"/>
      <c r="BR91" s="19"/>
      <c r="BS91" s="19"/>
      <c r="BT91" s="19"/>
      <c r="BU91" s="19"/>
      <c r="BV91" s="19"/>
      <c r="BW91" s="19"/>
      <c r="BX91" s="19"/>
      <c r="BY91" s="19"/>
      <c r="BZ91" s="19"/>
      <c r="CA91" s="19"/>
      <c r="CB91" s="19"/>
      <c r="CC91" s="19"/>
      <c r="CD91" s="19"/>
      <c r="CE91" s="19"/>
      <c r="CF91" s="19"/>
      <c r="CG91" s="19"/>
      <c r="CH91" s="19"/>
      <c r="CI91" s="19"/>
      <c r="CJ91" s="19"/>
      <c r="CK91" s="19"/>
      <c r="CL91" s="19"/>
      <c r="CM91" s="19"/>
      <c r="CN91" s="19"/>
      <c r="CO91" s="19"/>
      <c r="CP91" s="19"/>
      <c r="CQ91" s="19"/>
      <c r="CR91" s="19"/>
      <c r="CS91" s="19"/>
      <c r="CT91" s="19"/>
      <c r="CU91" s="19"/>
      <c r="CV91" s="19"/>
      <c r="CW91" s="19"/>
      <c r="CX91" s="19"/>
      <c r="CY91" s="19"/>
      <c r="CZ91" s="19"/>
      <c r="DA91" s="19"/>
      <c r="DB91" s="19"/>
      <c r="DC91" s="19"/>
      <c r="DD91" s="19"/>
      <c r="DE91" s="19"/>
      <c r="DF91" s="19"/>
      <c r="DG91" s="19"/>
      <c r="DH91" s="19"/>
      <c r="DI91" s="19"/>
      <c r="DJ91" s="19"/>
      <c r="DK91" s="19"/>
      <c r="DL91" s="19"/>
      <c r="DM91" s="19"/>
      <c r="DN91" s="19"/>
      <c r="DO91" s="19"/>
      <c r="DP91" s="19"/>
      <c r="DQ91" s="19"/>
      <c r="DR91" s="19"/>
      <c r="DS91" s="19"/>
      <c r="DT91" s="19"/>
      <c r="DU91" s="19"/>
      <c r="DV91" s="19"/>
      <c r="DW91" s="19"/>
      <c r="DX91" s="19"/>
      <c r="DY91" s="19"/>
      <c r="DZ91" s="19"/>
      <c r="EA91" s="19"/>
      <c r="EB91" s="19"/>
      <c r="EC91" s="19"/>
      <c r="ED91" s="19"/>
      <c r="EE91" s="19"/>
      <c r="EF91" s="19"/>
      <c r="EG91" s="19"/>
      <c r="EH91" s="19"/>
      <c r="EI91" s="19"/>
      <c r="EJ91" s="19"/>
      <c r="EK91" s="19"/>
      <c r="EL91" s="19"/>
      <c r="EM91" s="19"/>
      <c r="EN91" s="19"/>
      <c r="EO91" s="19"/>
      <c r="EP91" s="19"/>
      <c r="EQ91" s="19"/>
      <c r="ER91" s="19"/>
      <c r="ES91" s="19"/>
      <c r="ET91" s="19"/>
      <c r="EU91" s="19"/>
      <c r="EV91" s="19"/>
      <c r="EW91" s="19"/>
      <c r="EX91" s="19"/>
      <c r="EY91" s="19"/>
      <c r="EZ91" s="19"/>
      <c r="FA91" s="19"/>
      <c r="FB91" s="19"/>
      <c r="FC91" s="19"/>
      <c r="FD91" s="19"/>
      <c r="FE91" s="19"/>
      <c r="FF91" s="19"/>
      <c r="FG91" s="19"/>
      <c r="FH91" s="19"/>
      <c r="FI91" s="19"/>
      <c r="FJ91" s="19"/>
      <c r="FK91" s="19"/>
      <c r="FL91" s="19"/>
      <c r="FM91" s="19"/>
      <c r="FN91" s="19"/>
      <c r="FO91" s="19"/>
      <c r="FP91" s="19"/>
      <c r="FQ91" s="19"/>
      <c r="FR91" s="19"/>
      <c r="FS91" s="19"/>
      <c r="FT91" s="19"/>
      <c r="FU91" s="19"/>
      <c r="FV91" s="19"/>
      <c r="FW91" s="19"/>
      <c r="FX91" s="19"/>
      <c r="FY91" s="19"/>
      <c r="FZ91" s="19"/>
      <c r="GA91" s="19"/>
      <c r="GB91" s="19"/>
      <c r="GC91" s="19"/>
      <c r="GD91" s="19"/>
      <c r="GE91" s="19"/>
      <c r="GF91" s="19"/>
      <c r="GG91" s="19"/>
      <c r="GH91" s="19"/>
      <c r="GI91" s="19"/>
      <c r="GJ91" s="19"/>
      <c r="GK91" s="19"/>
      <c r="GL91" s="19"/>
      <c r="GM91" s="19"/>
      <c r="GN91" s="19"/>
      <c r="GO91" s="19"/>
      <c r="GP91" s="19"/>
      <c r="GQ91" s="19"/>
      <c r="GR91" s="19"/>
      <c r="GS91" s="19"/>
      <c r="GT91" s="19"/>
      <c r="GU91" s="19"/>
      <c r="GV91" s="19"/>
      <c r="GW91" s="19"/>
      <c r="GX91" s="19"/>
      <c r="GY91" s="19"/>
      <c r="GZ91" s="19"/>
      <c r="HA91" s="19"/>
      <c r="HB91" s="19"/>
      <c r="HC91" s="19"/>
      <c r="HD91" s="19"/>
      <c r="HE91" s="19"/>
      <c r="HF91" s="19"/>
      <c r="HG91" s="19"/>
      <c r="HH91" s="19"/>
      <c r="HI91" s="19"/>
      <c r="HJ91" s="19"/>
      <c r="HK91" s="19"/>
      <c r="HL91" s="19"/>
      <c r="HM91" s="19"/>
      <c r="HN91" s="19"/>
      <c r="HO91" s="19"/>
      <c r="HP91" s="19"/>
      <c r="HQ91" s="19"/>
      <c r="HR91" s="19"/>
      <c r="HS91" s="19"/>
      <c r="HT91" s="19"/>
      <c r="HU91" s="19"/>
      <c r="HV91" s="19"/>
      <c r="HW91" s="13"/>
      <c r="HX91" s="13"/>
    </row>
    <row r="92" spans="1:232" ht="47.25" x14ac:dyDescent="0.25">
      <c r="A92" s="69"/>
      <c r="B92" s="49" t="s">
        <v>53</v>
      </c>
      <c r="C92" s="29" t="s">
        <v>71</v>
      </c>
      <c r="D92" s="14">
        <v>394901.9</v>
      </c>
      <c r="E92" s="36">
        <v>23321.200000000001</v>
      </c>
      <c r="F92" s="78">
        <f t="shared" si="35"/>
        <v>418223.10000000003</v>
      </c>
      <c r="G92" s="87">
        <v>26467.200000000001</v>
      </c>
      <c r="H92" s="14">
        <f t="shared" ref="H92:H98" si="36">F92+G92</f>
        <v>444690.30000000005</v>
      </c>
      <c r="I92" s="87"/>
      <c r="J92" s="14">
        <f t="shared" si="32"/>
        <v>444690.30000000005</v>
      </c>
    </row>
    <row r="93" spans="1:232" ht="27.95" customHeight="1" x14ac:dyDescent="0.25">
      <c r="A93" s="41"/>
      <c r="B93" s="49" t="s">
        <v>53</v>
      </c>
      <c r="C93" s="29" t="s">
        <v>72</v>
      </c>
      <c r="D93" s="14">
        <v>156054.6</v>
      </c>
      <c r="E93" s="36">
        <v>14419.5</v>
      </c>
      <c r="F93" s="78">
        <f t="shared" si="35"/>
        <v>170474.1</v>
      </c>
      <c r="G93" s="45"/>
      <c r="H93" s="14">
        <f t="shared" si="36"/>
        <v>170474.1</v>
      </c>
      <c r="I93" s="45"/>
      <c r="J93" s="14">
        <f t="shared" si="32"/>
        <v>170474.1</v>
      </c>
    </row>
    <row r="94" spans="1:232" ht="47.25" x14ac:dyDescent="0.25">
      <c r="A94" s="41"/>
      <c r="B94" s="49" t="s">
        <v>53</v>
      </c>
      <c r="C94" s="29" t="s">
        <v>73</v>
      </c>
      <c r="D94" s="14">
        <v>118.2</v>
      </c>
      <c r="E94" s="36"/>
      <c r="F94" s="78">
        <f>D94+E94</f>
        <v>118.2</v>
      </c>
      <c r="G94" s="45"/>
      <c r="H94" s="14">
        <f t="shared" si="36"/>
        <v>118.2</v>
      </c>
      <c r="I94" s="45"/>
      <c r="J94" s="14">
        <f t="shared" si="32"/>
        <v>118.2</v>
      </c>
    </row>
    <row r="95" spans="1:232" ht="63" customHeight="1" x14ac:dyDescent="0.25">
      <c r="A95" s="41"/>
      <c r="B95" s="49" t="s">
        <v>53</v>
      </c>
      <c r="C95" s="29" t="s">
        <v>74</v>
      </c>
      <c r="D95" s="14">
        <v>8900</v>
      </c>
      <c r="E95" s="36"/>
      <c r="F95" s="78">
        <f t="shared" si="35"/>
        <v>8900</v>
      </c>
      <c r="G95" s="45"/>
      <c r="H95" s="14">
        <f t="shared" si="36"/>
        <v>8900</v>
      </c>
      <c r="I95" s="45"/>
      <c r="J95" s="14">
        <f t="shared" si="32"/>
        <v>8900</v>
      </c>
    </row>
    <row r="96" spans="1:232" ht="31.5" x14ac:dyDescent="0.25">
      <c r="A96" s="41"/>
      <c r="B96" s="49" t="s">
        <v>53</v>
      </c>
      <c r="C96" s="29" t="s">
        <v>75</v>
      </c>
      <c r="D96" s="14">
        <v>74.8</v>
      </c>
      <c r="E96" s="36">
        <v>-14</v>
      </c>
      <c r="F96" s="78">
        <f t="shared" si="35"/>
        <v>60.8</v>
      </c>
      <c r="G96" s="45"/>
      <c r="H96" s="14">
        <f t="shared" si="36"/>
        <v>60.8</v>
      </c>
      <c r="I96" s="45">
        <v>7.7</v>
      </c>
      <c r="J96" s="14">
        <f t="shared" si="32"/>
        <v>68.5</v>
      </c>
    </row>
    <row r="97" spans="1:232" ht="20.25" customHeight="1" x14ac:dyDescent="0.25">
      <c r="A97" s="69"/>
      <c r="B97" s="49" t="s">
        <v>76</v>
      </c>
      <c r="C97" s="29" t="s">
        <v>77</v>
      </c>
      <c r="D97" s="47">
        <v>3792.5</v>
      </c>
      <c r="E97" s="36">
        <v>4.9320000000000003E-2</v>
      </c>
      <c r="F97" s="81">
        <f t="shared" si="35"/>
        <v>3792.5493200000001</v>
      </c>
      <c r="G97" s="45">
        <v>-2.0000000018626453E-5</v>
      </c>
      <c r="H97" s="14">
        <f t="shared" si="36"/>
        <v>3792.5493000000001</v>
      </c>
      <c r="I97" s="45">
        <v>337.05070000000001</v>
      </c>
      <c r="J97" s="14">
        <f t="shared" si="32"/>
        <v>4129.6000000000004</v>
      </c>
    </row>
    <row r="98" spans="1:232" ht="31.5" x14ac:dyDescent="0.25">
      <c r="A98" s="69"/>
      <c r="B98" s="49" t="s">
        <v>76</v>
      </c>
      <c r="C98" s="29" t="s">
        <v>78</v>
      </c>
      <c r="D98" s="14">
        <v>56.9</v>
      </c>
      <c r="E98" s="36">
        <v>-1.176E-2</v>
      </c>
      <c r="F98" s="78">
        <f t="shared" si="35"/>
        <v>56.888239999999996</v>
      </c>
      <c r="G98" s="45">
        <v>-4.0000000000873118E-5</v>
      </c>
      <c r="H98" s="14">
        <f t="shared" si="36"/>
        <v>56.888199999999998</v>
      </c>
      <c r="I98" s="45">
        <v>5.1117999999999997</v>
      </c>
      <c r="J98" s="14">
        <f t="shared" si="32"/>
        <v>62</v>
      </c>
    </row>
    <row r="99" spans="1:232" ht="63" x14ac:dyDescent="0.25">
      <c r="A99" s="69"/>
      <c r="B99" s="49" t="s">
        <v>76</v>
      </c>
      <c r="C99" s="29" t="s">
        <v>79</v>
      </c>
      <c r="D99" s="14">
        <v>4984</v>
      </c>
      <c r="E99" s="36">
        <v>-930.08426999999995</v>
      </c>
      <c r="F99" s="78">
        <f t="shared" si="35"/>
        <v>4053.9157300000002</v>
      </c>
      <c r="G99" s="45"/>
      <c r="H99" s="14">
        <f>F99+G99</f>
        <v>4053.9157300000002</v>
      </c>
      <c r="I99" s="45">
        <v>510.48426999999998</v>
      </c>
      <c r="J99" s="14">
        <f t="shared" si="32"/>
        <v>4564.4000000000005</v>
      </c>
    </row>
    <row r="100" spans="1:232" s="16" customFormat="1" ht="30" customHeight="1" x14ac:dyDescent="0.25">
      <c r="A100" s="62">
        <v>919</v>
      </c>
      <c r="B100" s="60" t="s">
        <v>16</v>
      </c>
      <c r="C100" s="26"/>
      <c r="D100" s="15">
        <f t="shared" ref="D100:J100" si="37">SUM(D101)</f>
        <v>713</v>
      </c>
      <c r="E100" s="37">
        <f t="shared" si="37"/>
        <v>79.3</v>
      </c>
      <c r="F100" s="79">
        <f t="shared" si="37"/>
        <v>792.3</v>
      </c>
      <c r="G100" s="48">
        <f t="shared" si="37"/>
        <v>0</v>
      </c>
      <c r="H100" s="15">
        <f t="shared" si="37"/>
        <v>792.3</v>
      </c>
      <c r="I100" s="48">
        <f t="shared" si="37"/>
        <v>0</v>
      </c>
      <c r="J100" s="15">
        <f t="shared" si="37"/>
        <v>792.3</v>
      </c>
      <c r="HS100" s="17"/>
      <c r="HT100" s="17"/>
      <c r="HU100" s="17"/>
    </row>
    <row r="101" spans="1:232" ht="31.5" x14ac:dyDescent="0.25">
      <c r="A101" s="41"/>
      <c r="B101" s="49" t="s">
        <v>53</v>
      </c>
      <c r="C101" s="29" t="s">
        <v>80</v>
      </c>
      <c r="D101" s="14">
        <v>713</v>
      </c>
      <c r="E101" s="36">
        <v>79.3</v>
      </c>
      <c r="F101" s="78">
        <f t="shared" si="35"/>
        <v>792.3</v>
      </c>
      <c r="G101" s="45"/>
      <c r="H101" s="14">
        <f>F101+G101</f>
        <v>792.3</v>
      </c>
      <c r="I101" s="45"/>
      <c r="J101" s="14">
        <f t="shared" si="32"/>
        <v>792.3</v>
      </c>
    </row>
    <row r="102" spans="1:232" s="16" customFormat="1" ht="17.25" customHeight="1" x14ac:dyDescent="0.25">
      <c r="A102" s="62">
        <v>923</v>
      </c>
      <c r="B102" s="60" t="s">
        <v>16</v>
      </c>
      <c r="C102" s="26"/>
      <c r="D102" s="15">
        <f t="shared" ref="D102:J102" si="38">SUM(D103)</f>
        <v>142.6</v>
      </c>
      <c r="E102" s="37">
        <f t="shared" si="38"/>
        <v>0</v>
      </c>
      <c r="F102" s="79">
        <f t="shared" si="38"/>
        <v>142.6</v>
      </c>
      <c r="G102" s="48">
        <f t="shared" si="38"/>
        <v>0</v>
      </c>
      <c r="H102" s="15">
        <f t="shared" si="38"/>
        <v>142.6</v>
      </c>
      <c r="I102" s="48">
        <f t="shared" si="38"/>
        <v>0</v>
      </c>
      <c r="J102" s="15">
        <f t="shared" si="38"/>
        <v>142.6</v>
      </c>
      <c r="HS102" s="17"/>
      <c r="HT102" s="17"/>
      <c r="HU102" s="17"/>
    </row>
    <row r="103" spans="1:232" ht="32.25" customHeight="1" x14ac:dyDescent="0.25">
      <c r="A103" s="41"/>
      <c r="B103" s="49" t="s">
        <v>53</v>
      </c>
      <c r="C103" s="29" t="s">
        <v>81</v>
      </c>
      <c r="D103" s="14">
        <v>142.6</v>
      </c>
      <c r="E103" s="36"/>
      <c r="F103" s="78">
        <f t="shared" si="35"/>
        <v>142.6</v>
      </c>
      <c r="G103" s="45"/>
      <c r="H103" s="14">
        <f>F103+G103</f>
        <v>142.6</v>
      </c>
      <c r="I103" s="45"/>
      <c r="J103" s="14">
        <f t="shared" si="32"/>
        <v>142.6</v>
      </c>
    </row>
    <row r="104" spans="1:232" s="16" customFormat="1" ht="30" customHeight="1" x14ac:dyDescent="0.25">
      <c r="A104" s="62">
        <v>924</v>
      </c>
      <c r="B104" s="70" t="s">
        <v>16</v>
      </c>
      <c r="C104" s="32"/>
      <c r="D104" s="15">
        <f t="shared" ref="D104:J104" si="39">SUM(D105)</f>
        <v>763.3</v>
      </c>
      <c r="E104" s="37">
        <f t="shared" si="39"/>
        <v>2.5000000000000001E-2</v>
      </c>
      <c r="F104" s="79">
        <f t="shared" si="39"/>
        <v>763.32499999999993</v>
      </c>
      <c r="G104" s="48">
        <f t="shared" si="39"/>
        <v>0</v>
      </c>
      <c r="H104" s="15">
        <f t="shared" si="39"/>
        <v>763.32499999999993</v>
      </c>
      <c r="I104" s="48">
        <f t="shared" si="39"/>
        <v>0</v>
      </c>
      <c r="J104" s="15">
        <f t="shared" si="39"/>
        <v>763.32499999999993</v>
      </c>
      <c r="HS104" s="17"/>
      <c r="HT104" s="17"/>
      <c r="HU104" s="17"/>
    </row>
    <row r="105" spans="1:232" ht="82.5" customHeight="1" x14ac:dyDescent="0.25">
      <c r="A105" s="41"/>
      <c r="B105" s="49" t="s">
        <v>53</v>
      </c>
      <c r="C105" s="29" t="s">
        <v>82</v>
      </c>
      <c r="D105" s="14">
        <v>763.3</v>
      </c>
      <c r="E105" s="36">
        <v>2.5000000000000001E-2</v>
      </c>
      <c r="F105" s="78">
        <f t="shared" si="35"/>
        <v>763.32499999999993</v>
      </c>
      <c r="G105" s="45"/>
      <c r="H105" s="14">
        <f>F105+G105</f>
        <v>763.32499999999993</v>
      </c>
      <c r="I105" s="45"/>
      <c r="J105" s="14">
        <f t="shared" si="32"/>
        <v>763.32499999999993</v>
      </c>
    </row>
    <row r="106" spans="1:232" ht="31.7" customHeight="1" x14ac:dyDescent="0.25">
      <c r="A106" s="41"/>
      <c r="B106" s="60" t="s">
        <v>83</v>
      </c>
      <c r="C106" s="26" t="s">
        <v>84</v>
      </c>
      <c r="D106" s="15">
        <f>D107+D109+D116+D118</f>
        <v>99331.7</v>
      </c>
      <c r="E106" s="37">
        <f t="shared" ref="E106:J106" si="40">E107+E109+E116+E118+E114</f>
        <v>-40035.800000000003</v>
      </c>
      <c r="F106" s="79">
        <f t="shared" si="40"/>
        <v>59295.899999999994</v>
      </c>
      <c r="G106" s="48">
        <f t="shared" si="40"/>
        <v>5620</v>
      </c>
      <c r="H106" s="15">
        <f t="shared" si="40"/>
        <v>64915.899999999994</v>
      </c>
      <c r="I106" s="48">
        <f t="shared" si="40"/>
        <v>16431.099999999999</v>
      </c>
      <c r="J106" s="15">
        <f t="shared" si="40"/>
        <v>81347</v>
      </c>
      <c r="HS106" s="13"/>
      <c r="HT106" s="13"/>
      <c r="HU106" s="13"/>
    </row>
    <row r="107" spans="1:232" s="16" customFormat="1" ht="30" customHeight="1" x14ac:dyDescent="0.25">
      <c r="A107" s="62">
        <v>912</v>
      </c>
      <c r="B107" s="60" t="s">
        <v>16</v>
      </c>
      <c r="C107" s="26"/>
      <c r="D107" s="15">
        <f t="shared" ref="D107:J107" si="41">D108</f>
        <v>0</v>
      </c>
      <c r="E107" s="37">
        <f t="shared" si="41"/>
        <v>0</v>
      </c>
      <c r="F107" s="79">
        <f t="shared" si="41"/>
        <v>0</v>
      </c>
      <c r="G107" s="48">
        <f t="shared" si="41"/>
        <v>5620</v>
      </c>
      <c r="H107" s="56">
        <f t="shared" si="41"/>
        <v>5620</v>
      </c>
      <c r="I107" s="48">
        <f t="shared" si="41"/>
        <v>0</v>
      </c>
      <c r="J107" s="15">
        <f t="shared" si="41"/>
        <v>5620</v>
      </c>
      <c r="HS107" s="17"/>
      <c r="HT107" s="17"/>
      <c r="HU107" s="17"/>
    </row>
    <row r="108" spans="1:232" ht="30.75" customHeight="1" x14ac:dyDescent="0.25">
      <c r="A108" s="41"/>
      <c r="B108" s="49" t="s">
        <v>85</v>
      </c>
      <c r="C108" s="29" t="s">
        <v>86</v>
      </c>
      <c r="D108" s="20"/>
      <c r="E108" s="38"/>
      <c r="F108" s="81"/>
      <c r="G108" s="86">
        <v>5620</v>
      </c>
      <c r="H108" s="14">
        <f>F108+G108</f>
        <v>5620</v>
      </c>
      <c r="I108" s="86"/>
      <c r="J108" s="14">
        <f t="shared" ref="J108" si="42">H108+I108</f>
        <v>5620</v>
      </c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  <c r="AV108" s="19"/>
      <c r="AW108" s="19"/>
      <c r="AX108" s="19"/>
      <c r="AY108" s="19"/>
      <c r="AZ108" s="19"/>
      <c r="BA108" s="19"/>
      <c r="BB108" s="19"/>
      <c r="BC108" s="19"/>
      <c r="BD108" s="19"/>
      <c r="BE108" s="19"/>
      <c r="BF108" s="19"/>
      <c r="BG108" s="19"/>
      <c r="BH108" s="19"/>
      <c r="BI108" s="19"/>
      <c r="BJ108" s="19"/>
      <c r="BK108" s="19"/>
      <c r="BL108" s="19"/>
      <c r="BM108" s="19"/>
      <c r="BN108" s="19"/>
      <c r="BO108" s="19"/>
      <c r="BP108" s="19"/>
      <c r="BQ108" s="19"/>
      <c r="BR108" s="19"/>
      <c r="BS108" s="19"/>
      <c r="BT108" s="19"/>
      <c r="BU108" s="19"/>
      <c r="BV108" s="19"/>
      <c r="BW108" s="19"/>
      <c r="BX108" s="19"/>
      <c r="BY108" s="19"/>
      <c r="BZ108" s="19"/>
      <c r="CA108" s="19"/>
      <c r="CB108" s="19"/>
      <c r="CC108" s="19"/>
      <c r="CD108" s="19"/>
      <c r="CE108" s="19"/>
      <c r="CF108" s="19"/>
      <c r="CG108" s="19"/>
      <c r="CH108" s="19"/>
      <c r="CI108" s="19"/>
      <c r="CJ108" s="19"/>
      <c r="CK108" s="19"/>
      <c r="CL108" s="19"/>
      <c r="CM108" s="19"/>
      <c r="CN108" s="19"/>
      <c r="CO108" s="19"/>
      <c r="CP108" s="19"/>
      <c r="CQ108" s="19"/>
      <c r="CR108" s="19"/>
      <c r="CS108" s="19"/>
      <c r="CT108" s="19"/>
      <c r="CU108" s="19"/>
      <c r="CV108" s="19"/>
      <c r="CW108" s="19"/>
      <c r="CX108" s="19"/>
      <c r="CY108" s="19"/>
      <c r="CZ108" s="19"/>
      <c r="DA108" s="19"/>
      <c r="DB108" s="19"/>
      <c r="DC108" s="19"/>
      <c r="DD108" s="19"/>
      <c r="DE108" s="19"/>
      <c r="DF108" s="19"/>
      <c r="DG108" s="19"/>
      <c r="DH108" s="19"/>
      <c r="DI108" s="19"/>
      <c r="DJ108" s="19"/>
      <c r="DK108" s="19"/>
      <c r="DL108" s="19"/>
      <c r="DM108" s="19"/>
      <c r="DN108" s="19"/>
      <c r="DO108" s="19"/>
      <c r="DP108" s="19"/>
      <c r="DQ108" s="19"/>
      <c r="DR108" s="19"/>
      <c r="DS108" s="19"/>
      <c r="DT108" s="19"/>
      <c r="DU108" s="19"/>
      <c r="DV108" s="19"/>
      <c r="DW108" s="19"/>
      <c r="DX108" s="19"/>
      <c r="DY108" s="19"/>
      <c r="DZ108" s="19"/>
      <c r="EA108" s="19"/>
      <c r="EB108" s="19"/>
      <c r="EC108" s="19"/>
      <c r="ED108" s="19"/>
      <c r="EE108" s="19"/>
      <c r="EF108" s="19"/>
      <c r="EG108" s="19"/>
      <c r="EH108" s="19"/>
      <c r="EI108" s="19"/>
      <c r="EJ108" s="19"/>
      <c r="EK108" s="19"/>
      <c r="EL108" s="19"/>
      <c r="EM108" s="19"/>
      <c r="EN108" s="19"/>
      <c r="EO108" s="19"/>
      <c r="EP108" s="19"/>
      <c r="EQ108" s="19"/>
      <c r="ER108" s="19"/>
      <c r="ES108" s="19"/>
      <c r="ET108" s="19"/>
      <c r="EU108" s="19"/>
      <c r="EV108" s="19"/>
      <c r="EW108" s="19"/>
      <c r="EX108" s="19"/>
      <c r="EY108" s="19"/>
      <c r="EZ108" s="19"/>
      <c r="FA108" s="19"/>
      <c r="FB108" s="19"/>
      <c r="FC108" s="19"/>
      <c r="FD108" s="19"/>
      <c r="FE108" s="19"/>
      <c r="FF108" s="19"/>
      <c r="FG108" s="19"/>
      <c r="FH108" s="19"/>
      <c r="FI108" s="19"/>
      <c r="FJ108" s="19"/>
      <c r="FK108" s="19"/>
      <c r="FL108" s="19"/>
      <c r="FM108" s="19"/>
      <c r="FN108" s="19"/>
      <c r="FO108" s="19"/>
      <c r="FP108" s="19"/>
      <c r="FQ108" s="19"/>
      <c r="FR108" s="19"/>
      <c r="FS108" s="19"/>
      <c r="FT108" s="19"/>
      <c r="FU108" s="19"/>
      <c r="FV108" s="19"/>
      <c r="FW108" s="19"/>
      <c r="FX108" s="19"/>
      <c r="FY108" s="19"/>
      <c r="FZ108" s="19"/>
      <c r="GA108" s="19"/>
      <c r="GB108" s="19"/>
      <c r="GC108" s="19"/>
      <c r="GD108" s="19"/>
      <c r="GE108" s="19"/>
      <c r="GF108" s="19"/>
      <c r="GG108" s="19"/>
      <c r="GH108" s="19"/>
      <c r="GI108" s="19"/>
      <c r="GJ108" s="19"/>
      <c r="GK108" s="19"/>
      <c r="GL108" s="19"/>
      <c r="GM108" s="19"/>
      <c r="GN108" s="19"/>
      <c r="GO108" s="19"/>
      <c r="GP108" s="19"/>
      <c r="GQ108" s="19"/>
      <c r="GR108" s="19"/>
      <c r="GS108" s="19"/>
      <c r="GT108" s="19"/>
      <c r="GU108" s="19"/>
      <c r="GV108" s="19"/>
      <c r="GW108" s="19"/>
      <c r="GX108" s="19"/>
      <c r="GY108" s="19"/>
      <c r="GZ108" s="19"/>
      <c r="HA108" s="19"/>
      <c r="HB108" s="19"/>
      <c r="HC108" s="19"/>
      <c r="HD108" s="19"/>
      <c r="HE108" s="19"/>
      <c r="HF108" s="19"/>
      <c r="HG108" s="19"/>
      <c r="HH108" s="19"/>
      <c r="HI108" s="19"/>
      <c r="HJ108" s="19"/>
      <c r="HK108" s="19"/>
      <c r="HL108" s="19"/>
      <c r="HM108" s="19"/>
      <c r="HN108" s="19"/>
      <c r="HO108" s="19"/>
      <c r="HP108" s="19"/>
      <c r="HQ108" s="19"/>
      <c r="HR108" s="19"/>
      <c r="HS108" s="19"/>
      <c r="HT108" s="19"/>
      <c r="HU108" s="19"/>
      <c r="HV108" s="19"/>
      <c r="HW108" s="13"/>
      <c r="HX108" s="13"/>
    </row>
    <row r="109" spans="1:232" s="16" customFormat="1" ht="30" customHeight="1" x14ac:dyDescent="0.25">
      <c r="A109" s="62">
        <v>915</v>
      </c>
      <c r="B109" s="60" t="s">
        <v>16</v>
      </c>
      <c r="C109" s="26"/>
      <c r="D109" s="15">
        <f t="shared" ref="D109:J109" si="43">SUM(D110:D113)</f>
        <v>48567.7</v>
      </c>
      <c r="E109" s="37">
        <f t="shared" si="43"/>
        <v>540</v>
      </c>
      <c r="F109" s="79">
        <f t="shared" si="43"/>
        <v>49107.7</v>
      </c>
      <c r="G109" s="48">
        <f t="shared" si="43"/>
        <v>0</v>
      </c>
      <c r="H109" s="15">
        <f t="shared" si="43"/>
        <v>49107.7</v>
      </c>
      <c r="I109" s="48">
        <f t="shared" si="43"/>
        <v>7152.8</v>
      </c>
      <c r="J109" s="15">
        <f t="shared" si="43"/>
        <v>56260.5</v>
      </c>
      <c r="HS109" s="17"/>
      <c r="HT109" s="17"/>
      <c r="HU109" s="17"/>
    </row>
    <row r="110" spans="1:232" ht="31.5" x14ac:dyDescent="0.25">
      <c r="A110" s="41"/>
      <c r="B110" s="49" t="s">
        <v>87</v>
      </c>
      <c r="C110" s="29" t="s">
        <v>88</v>
      </c>
      <c r="D110" s="14">
        <v>5843.2</v>
      </c>
      <c r="E110" s="36"/>
      <c r="F110" s="78">
        <f t="shared" ref="F110:F115" si="44">D110+E110</f>
        <v>5843.2</v>
      </c>
      <c r="G110" s="45"/>
      <c r="H110" s="14">
        <f>F110+G110</f>
        <v>5843.2</v>
      </c>
      <c r="I110" s="45"/>
      <c r="J110" s="14">
        <f t="shared" ref="J110:J113" si="45">H110+I110</f>
        <v>5843.2</v>
      </c>
    </row>
    <row r="111" spans="1:232" ht="66" customHeight="1" x14ac:dyDescent="0.25">
      <c r="A111" s="41"/>
      <c r="B111" s="49" t="s">
        <v>89</v>
      </c>
      <c r="C111" s="29" t="s">
        <v>142</v>
      </c>
      <c r="D111" s="14">
        <v>42653.5</v>
      </c>
      <c r="E111" s="36"/>
      <c r="F111" s="78">
        <f t="shared" si="44"/>
        <v>42653.5</v>
      </c>
      <c r="G111" s="45"/>
      <c r="H111" s="14">
        <f t="shared" ref="H111:H112" si="46">F111+G111</f>
        <v>42653.5</v>
      </c>
      <c r="I111" s="45">
        <v>7152.8</v>
      </c>
      <c r="J111" s="14">
        <f t="shared" si="45"/>
        <v>49806.3</v>
      </c>
    </row>
    <row r="112" spans="1:232" ht="47.25" x14ac:dyDescent="0.25">
      <c r="A112" s="41"/>
      <c r="B112" s="49" t="s">
        <v>85</v>
      </c>
      <c r="C112" s="46" t="s">
        <v>121</v>
      </c>
      <c r="D112" s="14"/>
      <c r="E112" s="36">
        <v>540</v>
      </c>
      <c r="F112" s="78">
        <f t="shared" si="44"/>
        <v>540</v>
      </c>
      <c r="G112" s="45"/>
      <c r="H112" s="14">
        <f t="shared" si="46"/>
        <v>540</v>
      </c>
      <c r="I112" s="45"/>
      <c r="J112" s="14">
        <f t="shared" si="45"/>
        <v>540</v>
      </c>
    </row>
    <row r="113" spans="1:10" ht="37.5" customHeight="1" x14ac:dyDescent="0.25">
      <c r="A113" s="71"/>
      <c r="B113" s="49" t="s">
        <v>85</v>
      </c>
      <c r="C113" s="29" t="s">
        <v>90</v>
      </c>
      <c r="D113" s="14">
        <v>71</v>
      </c>
      <c r="E113" s="36"/>
      <c r="F113" s="78">
        <f t="shared" si="44"/>
        <v>71</v>
      </c>
      <c r="G113" s="45"/>
      <c r="H113" s="14">
        <f>F113+G113</f>
        <v>71</v>
      </c>
      <c r="I113" s="45"/>
      <c r="J113" s="14">
        <f t="shared" si="45"/>
        <v>71</v>
      </c>
    </row>
    <row r="114" spans="1:10" ht="20.25" customHeight="1" x14ac:dyDescent="0.25">
      <c r="A114" s="62">
        <v>918</v>
      </c>
      <c r="B114" s="70" t="s">
        <v>16</v>
      </c>
      <c r="C114" s="29"/>
      <c r="D114" s="14"/>
      <c r="E114" s="36">
        <f>SUM(E115)</f>
        <v>6000</v>
      </c>
      <c r="F114" s="78">
        <f>F115</f>
        <v>6000</v>
      </c>
      <c r="G114" s="45"/>
      <c r="H114" s="14">
        <f>H115</f>
        <v>6000</v>
      </c>
      <c r="I114" s="45"/>
      <c r="J114" s="14">
        <f>J115</f>
        <v>6000</v>
      </c>
    </row>
    <row r="115" spans="1:10" ht="49.7" customHeight="1" x14ac:dyDescent="0.25">
      <c r="A115" s="71"/>
      <c r="B115" s="43" t="s">
        <v>85</v>
      </c>
      <c r="C115" s="40" t="s">
        <v>122</v>
      </c>
      <c r="D115" s="14"/>
      <c r="E115" s="36">
        <f>-250+6250</f>
        <v>6000</v>
      </c>
      <c r="F115" s="78">
        <f t="shared" si="44"/>
        <v>6000</v>
      </c>
      <c r="G115" s="45"/>
      <c r="H115" s="14">
        <f>F115+G115</f>
        <v>6000</v>
      </c>
      <c r="I115" s="45"/>
      <c r="J115" s="14">
        <f>H115+I115</f>
        <v>6000</v>
      </c>
    </row>
    <row r="116" spans="1:10" ht="20.25" x14ac:dyDescent="0.25">
      <c r="A116" s="62">
        <v>919</v>
      </c>
      <c r="B116" s="70" t="s">
        <v>16</v>
      </c>
      <c r="C116" s="32"/>
      <c r="D116" s="15">
        <f t="shared" ref="D116:J116" si="47">D117</f>
        <v>50000</v>
      </c>
      <c r="E116" s="37">
        <f t="shared" si="47"/>
        <v>-50000</v>
      </c>
      <c r="F116" s="79">
        <f t="shared" si="47"/>
        <v>0</v>
      </c>
      <c r="G116" s="48">
        <f t="shared" si="47"/>
        <v>0</v>
      </c>
      <c r="H116" s="15">
        <f t="shared" si="47"/>
        <v>0</v>
      </c>
      <c r="I116" s="48">
        <f t="shared" si="47"/>
        <v>0</v>
      </c>
      <c r="J116" s="15">
        <f t="shared" si="47"/>
        <v>0</v>
      </c>
    </row>
    <row r="117" spans="1:10" ht="31.5" x14ac:dyDescent="0.25">
      <c r="A117" s="41"/>
      <c r="B117" s="49" t="s">
        <v>85</v>
      </c>
      <c r="C117" s="29" t="s">
        <v>91</v>
      </c>
      <c r="D117" s="20">
        <v>50000</v>
      </c>
      <c r="E117" s="38">
        <v>-50000</v>
      </c>
      <c r="F117" s="81">
        <f t="shared" ref="F117:F121" si="48">D117+E117</f>
        <v>0</v>
      </c>
      <c r="G117" s="86"/>
      <c r="H117" s="14">
        <f>F117+G117</f>
        <v>0</v>
      </c>
      <c r="I117" s="86"/>
      <c r="J117" s="14">
        <f>H117+I117</f>
        <v>0</v>
      </c>
    </row>
    <row r="118" spans="1:10" ht="20.25" x14ac:dyDescent="0.25">
      <c r="A118" s="62">
        <v>923</v>
      </c>
      <c r="B118" s="72" t="s">
        <v>16</v>
      </c>
      <c r="C118" s="26"/>
      <c r="D118" s="15">
        <f t="shared" ref="D118:J118" si="49">SUM(D119:D121)</f>
        <v>764</v>
      </c>
      <c r="E118" s="37">
        <f t="shared" si="49"/>
        <v>3424.2</v>
      </c>
      <c r="F118" s="79">
        <f t="shared" si="49"/>
        <v>4188.2</v>
      </c>
      <c r="G118" s="48">
        <f t="shared" si="49"/>
        <v>0</v>
      </c>
      <c r="H118" s="15">
        <f t="shared" si="49"/>
        <v>4188.2</v>
      </c>
      <c r="I118" s="48">
        <f t="shared" si="49"/>
        <v>9278.2999999999993</v>
      </c>
      <c r="J118" s="15">
        <f t="shared" si="49"/>
        <v>13466.5</v>
      </c>
    </row>
    <row r="119" spans="1:10" ht="31.5" x14ac:dyDescent="0.25">
      <c r="A119" s="62"/>
      <c r="B119" s="82" t="s">
        <v>100</v>
      </c>
      <c r="C119" s="83" t="s">
        <v>101</v>
      </c>
      <c r="D119" s="59">
        <v>764</v>
      </c>
      <c r="E119" s="36">
        <v>66</v>
      </c>
      <c r="F119" s="84">
        <f t="shared" si="48"/>
        <v>830</v>
      </c>
      <c r="G119" s="45"/>
      <c r="H119" s="14">
        <f>F119+G119</f>
        <v>830</v>
      </c>
      <c r="I119" s="45"/>
      <c r="J119" s="14">
        <f>H119+I119</f>
        <v>830</v>
      </c>
    </row>
    <row r="120" spans="1:10" ht="32.25" customHeight="1" x14ac:dyDescent="0.25">
      <c r="A120" s="62"/>
      <c r="B120" s="42" t="s">
        <v>85</v>
      </c>
      <c r="C120" s="88" t="s">
        <v>144</v>
      </c>
      <c r="D120" s="59"/>
      <c r="E120" s="36"/>
      <c r="F120" s="84"/>
      <c r="G120" s="45"/>
      <c r="H120" s="14"/>
      <c r="I120" s="45">
        <v>9278.2999999999993</v>
      </c>
      <c r="J120" s="14">
        <f>H120+I120</f>
        <v>9278.2999999999993</v>
      </c>
    </row>
    <row r="121" spans="1:10" ht="40.700000000000003" customHeight="1" x14ac:dyDescent="0.25">
      <c r="A121" s="41"/>
      <c r="B121" s="42" t="s">
        <v>85</v>
      </c>
      <c r="C121" s="40" t="s">
        <v>118</v>
      </c>
      <c r="D121" s="14"/>
      <c r="E121" s="45">
        <v>3358.2</v>
      </c>
      <c r="F121" s="78">
        <f t="shared" si="48"/>
        <v>3358.2</v>
      </c>
      <c r="G121" s="45"/>
      <c r="H121" s="14">
        <f>F121+G121</f>
        <v>3358.2</v>
      </c>
      <c r="I121" s="45"/>
      <c r="J121" s="14">
        <f>H121+I121</f>
        <v>3358.2</v>
      </c>
    </row>
    <row r="122" spans="1:10" ht="47.25" x14ac:dyDescent="0.25">
      <c r="A122" s="73"/>
      <c r="B122" s="60" t="s">
        <v>123</v>
      </c>
      <c r="C122" s="26" t="s">
        <v>124</v>
      </c>
      <c r="D122" s="52">
        <f t="shared" ref="D122:J122" si="50">D123+D125+D127+D129</f>
        <v>0</v>
      </c>
      <c r="E122" s="48">
        <f t="shared" si="50"/>
        <v>548.04324999999994</v>
      </c>
      <c r="F122" s="77">
        <f t="shared" si="50"/>
        <v>548.04324999999994</v>
      </c>
      <c r="G122" s="48">
        <f t="shared" si="50"/>
        <v>0</v>
      </c>
      <c r="H122" s="52">
        <f t="shared" si="50"/>
        <v>548.04324999999994</v>
      </c>
      <c r="I122" s="48">
        <f t="shared" si="50"/>
        <v>0</v>
      </c>
      <c r="J122" s="52">
        <f t="shared" si="50"/>
        <v>548.04324999999994</v>
      </c>
    </row>
    <row r="123" spans="1:10" ht="20.25" x14ac:dyDescent="0.25">
      <c r="A123" s="62">
        <v>914</v>
      </c>
      <c r="B123" s="60" t="s">
        <v>16</v>
      </c>
      <c r="C123" s="26"/>
      <c r="D123" s="15">
        <f>SUM(D124)</f>
        <v>0</v>
      </c>
      <c r="E123" s="48">
        <f t="shared" ref="E123:J123" si="51">SUM(E124)</f>
        <v>0</v>
      </c>
      <c r="F123" s="79">
        <f t="shared" si="51"/>
        <v>0</v>
      </c>
      <c r="G123" s="48">
        <f t="shared" si="51"/>
        <v>0</v>
      </c>
      <c r="H123" s="15">
        <f t="shared" si="51"/>
        <v>0</v>
      </c>
      <c r="I123" s="48">
        <f t="shared" si="51"/>
        <v>0</v>
      </c>
      <c r="J123" s="15">
        <f t="shared" si="51"/>
        <v>0</v>
      </c>
    </row>
    <row r="124" spans="1:10" ht="31.5" x14ac:dyDescent="0.25">
      <c r="A124" s="41"/>
      <c r="B124" s="49" t="s">
        <v>125</v>
      </c>
      <c r="C124" s="29" t="s">
        <v>126</v>
      </c>
      <c r="D124" s="14"/>
      <c r="E124" s="45"/>
      <c r="F124" s="78">
        <f>D124+E124</f>
        <v>0</v>
      </c>
      <c r="G124" s="45"/>
      <c r="H124" s="14">
        <f>F124+G124</f>
        <v>0</v>
      </c>
      <c r="I124" s="45"/>
      <c r="J124" s="14">
        <f>H124+I124</f>
        <v>0</v>
      </c>
    </row>
    <row r="125" spans="1:10" ht="20.25" x14ac:dyDescent="0.25">
      <c r="A125" s="62">
        <v>918</v>
      </c>
      <c r="B125" s="60" t="s">
        <v>16</v>
      </c>
      <c r="C125" s="26"/>
      <c r="D125" s="15">
        <f>SUM(D126)</f>
        <v>0</v>
      </c>
      <c r="E125" s="48">
        <f t="shared" ref="E125:J125" si="52">SUM(E126)</f>
        <v>548.04324999999994</v>
      </c>
      <c r="F125" s="79">
        <f t="shared" si="52"/>
        <v>548.04324999999994</v>
      </c>
      <c r="G125" s="48">
        <f t="shared" si="52"/>
        <v>0</v>
      </c>
      <c r="H125" s="15">
        <f t="shared" si="52"/>
        <v>548.04324999999994</v>
      </c>
      <c r="I125" s="48">
        <f t="shared" si="52"/>
        <v>0</v>
      </c>
      <c r="J125" s="15">
        <f t="shared" si="52"/>
        <v>548.04324999999994</v>
      </c>
    </row>
    <row r="126" spans="1:10" ht="31.5" x14ac:dyDescent="0.25">
      <c r="A126" s="41"/>
      <c r="B126" s="49" t="s">
        <v>125</v>
      </c>
      <c r="C126" s="29" t="s">
        <v>126</v>
      </c>
      <c r="D126" s="14"/>
      <c r="E126" s="45">
        <v>548.04324999999994</v>
      </c>
      <c r="F126" s="78">
        <f>D126+E126</f>
        <v>548.04324999999994</v>
      </c>
      <c r="G126" s="45"/>
      <c r="H126" s="14">
        <f>F126+G126</f>
        <v>548.04324999999994</v>
      </c>
      <c r="I126" s="45"/>
      <c r="J126" s="14">
        <f>H126+I126</f>
        <v>548.04324999999994</v>
      </c>
    </row>
    <row r="127" spans="1:10" ht="20.25" x14ac:dyDescent="0.25">
      <c r="A127" s="62">
        <v>919</v>
      </c>
      <c r="B127" s="60" t="s">
        <v>16</v>
      </c>
      <c r="C127" s="26"/>
      <c r="D127" s="15">
        <f>SUM(D128)</f>
        <v>0</v>
      </c>
      <c r="E127" s="48">
        <f t="shared" ref="E127:J127" si="53">SUM(E128)</f>
        <v>0</v>
      </c>
      <c r="F127" s="79">
        <f t="shared" si="53"/>
        <v>0</v>
      </c>
      <c r="G127" s="48">
        <f t="shared" si="53"/>
        <v>0</v>
      </c>
      <c r="H127" s="15">
        <f t="shared" si="53"/>
        <v>0</v>
      </c>
      <c r="I127" s="48">
        <f t="shared" si="53"/>
        <v>0</v>
      </c>
      <c r="J127" s="15">
        <f t="shared" si="53"/>
        <v>0</v>
      </c>
    </row>
    <row r="128" spans="1:10" ht="31.5" x14ac:dyDescent="0.25">
      <c r="A128" s="41"/>
      <c r="B128" s="49" t="s">
        <v>125</v>
      </c>
      <c r="C128" s="29" t="s">
        <v>126</v>
      </c>
      <c r="D128" s="14"/>
      <c r="E128" s="45"/>
      <c r="F128" s="78">
        <f>D128+E128</f>
        <v>0</v>
      </c>
      <c r="G128" s="45"/>
      <c r="H128" s="14">
        <f>F128+G128</f>
        <v>0</v>
      </c>
      <c r="I128" s="45"/>
      <c r="J128" s="14">
        <f>H128+I128</f>
        <v>0</v>
      </c>
    </row>
    <row r="129" spans="1:240" ht="20.25" x14ac:dyDescent="0.25">
      <c r="A129" s="62">
        <v>923</v>
      </c>
      <c r="B129" s="60" t="s">
        <v>16</v>
      </c>
      <c r="C129" s="26"/>
      <c r="D129" s="15">
        <f>SUM(D130)</f>
        <v>0</v>
      </c>
      <c r="E129" s="48">
        <f>SUM(E130)</f>
        <v>0</v>
      </c>
      <c r="F129" s="79">
        <f t="shared" ref="F129:J129" si="54">SUM(F130)</f>
        <v>0</v>
      </c>
      <c r="G129" s="48">
        <f>SUM(G130)</f>
        <v>0</v>
      </c>
      <c r="H129" s="15">
        <f t="shared" si="54"/>
        <v>0</v>
      </c>
      <c r="I129" s="48">
        <f>SUM(I130)</f>
        <v>0</v>
      </c>
      <c r="J129" s="15">
        <f t="shared" si="54"/>
        <v>0</v>
      </c>
    </row>
    <row r="130" spans="1:240" ht="31.5" x14ac:dyDescent="0.25">
      <c r="A130" s="41"/>
      <c r="B130" s="49" t="s">
        <v>125</v>
      </c>
      <c r="C130" s="29" t="s">
        <v>126</v>
      </c>
      <c r="D130" s="14"/>
      <c r="E130" s="45"/>
      <c r="F130" s="78">
        <f>D130+E130</f>
        <v>0</v>
      </c>
      <c r="G130" s="45"/>
      <c r="H130" s="14">
        <f>F130+G130</f>
        <v>0</v>
      </c>
      <c r="I130" s="45"/>
      <c r="J130" s="14">
        <f>H130+I130</f>
        <v>0</v>
      </c>
    </row>
    <row r="131" spans="1:240" ht="31.5" x14ac:dyDescent="0.25">
      <c r="A131" s="73"/>
      <c r="B131" s="60" t="s">
        <v>127</v>
      </c>
      <c r="C131" s="26" t="s">
        <v>128</v>
      </c>
      <c r="D131" s="52">
        <f>D132+D134+D136+D138+D140</f>
        <v>0</v>
      </c>
      <c r="E131" s="48">
        <f t="shared" ref="E131:F131" si="55">E132+E134+E136+E138+E140</f>
        <v>-18462.344400000002</v>
      </c>
      <c r="F131" s="77">
        <f t="shared" si="55"/>
        <v>-18462.344400000002</v>
      </c>
      <c r="G131" s="48">
        <f t="shared" ref="G131" si="56">G132+G134+G136+G138+G140</f>
        <v>0</v>
      </c>
      <c r="H131" s="52">
        <f>H132+H134+H136+H138+H140</f>
        <v>-18462.344400000002</v>
      </c>
      <c r="I131" s="48">
        <f t="shared" ref="I131" si="57">I132+I134+I136+I138+I140</f>
        <v>0</v>
      </c>
      <c r="J131" s="52">
        <f>J132+J134+J136+J138+J140</f>
        <v>-18462.344400000002</v>
      </c>
    </row>
    <row r="132" spans="1:240" ht="20.25" x14ac:dyDescent="0.25">
      <c r="A132" s="62">
        <v>912</v>
      </c>
      <c r="B132" s="60" t="s">
        <v>16</v>
      </c>
      <c r="C132" s="26"/>
      <c r="D132" s="15">
        <f>SUM(D133)</f>
        <v>0</v>
      </c>
      <c r="E132" s="48">
        <f t="shared" ref="E132:J132" si="58">SUM(E133)</f>
        <v>-307.30223000000001</v>
      </c>
      <c r="F132" s="79">
        <f t="shared" si="58"/>
        <v>-307.30223000000001</v>
      </c>
      <c r="G132" s="48">
        <f t="shared" si="58"/>
        <v>0</v>
      </c>
      <c r="H132" s="15">
        <f t="shared" si="58"/>
        <v>-307.30223000000001</v>
      </c>
      <c r="I132" s="48">
        <f t="shared" si="58"/>
        <v>0</v>
      </c>
      <c r="J132" s="15">
        <f t="shared" si="58"/>
        <v>-307.30223000000001</v>
      </c>
    </row>
    <row r="133" spans="1:240" ht="31.5" x14ac:dyDescent="0.25">
      <c r="A133" s="41"/>
      <c r="B133" s="49" t="s">
        <v>129</v>
      </c>
      <c r="C133" s="29" t="s">
        <v>130</v>
      </c>
      <c r="D133" s="14"/>
      <c r="E133" s="45">
        <v>-307.30223000000001</v>
      </c>
      <c r="F133" s="78">
        <f>D133+E133</f>
        <v>-307.30223000000001</v>
      </c>
      <c r="G133" s="45"/>
      <c r="H133" s="14">
        <f>F133+G133</f>
        <v>-307.30223000000001</v>
      </c>
      <c r="I133" s="45"/>
      <c r="J133" s="14">
        <f>H133+I133</f>
        <v>-307.30223000000001</v>
      </c>
    </row>
    <row r="134" spans="1:240" ht="20.25" x14ac:dyDescent="0.25">
      <c r="A134" s="62">
        <v>915</v>
      </c>
      <c r="B134" s="60" t="s">
        <v>16</v>
      </c>
      <c r="C134" s="26"/>
      <c r="D134" s="15">
        <f>SUM(D135)</f>
        <v>0</v>
      </c>
      <c r="E134" s="48">
        <f t="shared" ref="E134:J134" si="59">SUM(E135)</f>
        <v>-1221.1346100000001</v>
      </c>
      <c r="F134" s="79">
        <f t="shared" si="59"/>
        <v>-1221.1346100000001</v>
      </c>
      <c r="G134" s="48">
        <f t="shared" si="59"/>
        <v>0</v>
      </c>
      <c r="H134" s="15">
        <f t="shared" si="59"/>
        <v>-1221.1346100000001</v>
      </c>
      <c r="I134" s="48">
        <f t="shared" si="59"/>
        <v>0</v>
      </c>
      <c r="J134" s="15">
        <f t="shared" si="59"/>
        <v>-1221.1346100000001</v>
      </c>
    </row>
    <row r="135" spans="1:240" ht="31.5" x14ac:dyDescent="0.25">
      <c r="A135" s="41"/>
      <c r="B135" s="49" t="s">
        <v>129</v>
      </c>
      <c r="C135" s="29" t="s">
        <v>130</v>
      </c>
      <c r="D135" s="14"/>
      <c r="E135" s="45">
        <v>-1221.1346100000001</v>
      </c>
      <c r="F135" s="78">
        <f>D135+E135</f>
        <v>-1221.1346100000001</v>
      </c>
      <c r="G135" s="45"/>
      <c r="H135" s="14">
        <f>F135+G135</f>
        <v>-1221.1346100000001</v>
      </c>
      <c r="I135" s="45"/>
      <c r="J135" s="14">
        <f>H135+I135</f>
        <v>-1221.1346100000001</v>
      </c>
    </row>
    <row r="136" spans="1:240" ht="20.25" x14ac:dyDescent="0.25">
      <c r="A136" s="62">
        <v>918</v>
      </c>
      <c r="B136" s="60" t="s">
        <v>16</v>
      </c>
      <c r="C136" s="26"/>
      <c r="D136" s="15">
        <f>SUM(D137)</f>
        <v>0</v>
      </c>
      <c r="E136" s="48">
        <f t="shared" ref="E136:J136" si="60">SUM(E137)</f>
        <v>-16417.89372</v>
      </c>
      <c r="F136" s="79">
        <f t="shared" si="60"/>
        <v>-16417.89372</v>
      </c>
      <c r="G136" s="48">
        <f t="shared" si="60"/>
        <v>0</v>
      </c>
      <c r="H136" s="15">
        <f t="shared" si="60"/>
        <v>-16417.89372</v>
      </c>
      <c r="I136" s="48">
        <f t="shared" si="60"/>
        <v>0</v>
      </c>
      <c r="J136" s="15">
        <f t="shared" si="60"/>
        <v>-16417.89372</v>
      </c>
    </row>
    <row r="137" spans="1:240" ht="31.5" x14ac:dyDescent="0.25">
      <c r="A137" s="41"/>
      <c r="B137" s="49" t="s">
        <v>129</v>
      </c>
      <c r="C137" s="29" t="s">
        <v>130</v>
      </c>
      <c r="D137" s="14"/>
      <c r="E137" s="45">
        <v>-16417.89372</v>
      </c>
      <c r="F137" s="78">
        <f>D137+E137</f>
        <v>-16417.89372</v>
      </c>
      <c r="G137" s="45"/>
      <c r="H137" s="14">
        <f>F137+G137</f>
        <v>-16417.89372</v>
      </c>
      <c r="I137" s="45"/>
      <c r="J137" s="14">
        <f>H137+I137</f>
        <v>-16417.89372</v>
      </c>
    </row>
    <row r="138" spans="1:240" ht="20.25" x14ac:dyDescent="0.25">
      <c r="A138" s="62">
        <v>919</v>
      </c>
      <c r="B138" s="60" t="s">
        <v>16</v>
      </c>
      <c r="C138" s="26"/>
      <c r="D138" s="15">
        <f>SUM(D139)</f>
        <v>0</v>
      </c>
      <c r="E138" s="48">
        <f t="shared" ref="E138:J138" si="61">SUM(E139)</f>
        <v>-454.61383999999998</v>
      </c>
      <c r="F138" s="79">
        <f t="shared" si="61"/>
        <v>-454.61383999999998</v>
      </c>
      <c r="G138" s="48">
        <f t="shared" si="61"/>
        <v>0</v>
      </c>
      <c r="H138" s="15">
        <f t="shared" si="61"/>
        <v>-454.61383999999998</v>
      </c>
      <c r="I138" s="48">
        <f t="shared" si="61"/>
        <v>0</v>
      </c>
      <c r="J138" s="15">
        <f t="shared" si="61"/>
        <v>-454.61383999999998</v>
      </c>
    </row>
    <row r="139" spans="1:240" ht="31.5" x14ac:dyDescent="0.25">
      <c r="A139" s="41"/>
      <c r="B139" s="49" t="s">
        <v>129</v>
      </c>
      <c r="C139" s="29" t="s">
        <v>130</v>
      </c>
      <c r="D139" s="14"/>
      <c r="E139" s="45">
        <v>-454.61383999999998</v>
      </c>
      <c r="F139" s="78">
        <f>D139+E139</f>
        <v>-454.61383999999998</v>
      </c>
      <c r="G139" s="45"/>
      <c r="H139" s="14">
        <f>F139+G139</f>
        <v>-454.61383999999998</v>
      </c>
      <c r="I139" s="45"/>
      <c r="J139" s="14">
        <f>H139+I139</f>
        <v>-454.61383999999998</v>
      </c>
    </row>
    <row r="140" spans="1:240" ht="20.25" x14ac:dyDescent="0.25">
      <c r="A140" s="62">
        <v>923</v>
      </c>
      <c r="B140" s="60" t="s">
        <v>16</v>
      </c>
      <c r="C140" s="26"/>
      <c r="D140" s="15">
        <f>SUM(D141)</f>
        <v>0</v>
      </c>
      <c r="E140" s="48">
        <f t="shared" ref="E140:J140" si="62">SUM(E141)</f>
        <v>-61.4</v>
      </c>
      <c r="F140" s="79">
        <f t="shared" si="62"/>
        <v>-61.4</v>
      </c>
      <c r="G140" s="48">
        <f t="shared" si="62"/>
        <v>0</v>
      </c>
      <c r="H140" s="15">
        <f t="shared" si="62"/>
        <v>-61.4</v>
      </c>
      <c r="I140" s="48">
        <f t="shared" si="62"/>
        <v>0</v>
      </c>
      <c r="J140" s="15">
        <f t="shared" si="62"/>
        <v>-61.4</v>
      </c>
    </row>
    <row r="141" spans="1:240" ht="31.5" x14ac:dyDescent="0.25">
      <c r="A141" s="41"/>
      <c r="B141" s="49" t="s">
        <v>129</v>
      </c>
      <c r="C141" s="29" t="s">
        <v>130</v>
      </c>
      <c r="D141" s="14"/>
      <c r="E141" s="45">
        <v>-61.4</v>
      </c>
      <c r="F141" s="78">
        <f>D141+E141</f>
        <v>-61.4</v>
      </c>
      <c r="G141" s="45"/>
      <c r="H141" s="14">
        <f>F141+G141</f>
        <v>-61.4</v>
      </c>
      <c r="I141" s="45"/>
      <c r="J141" s="14">
        <f>H141+I141</f>
        <v>-61.4</v>
      </c>
    </row>
    <row r="142" spans="1:240" s="21" customFormat="1" ht="33.75" customHeight="1" x14ac:dyDescent="0.25">
      <c r="B142" s="2"/>
      <c r="C142" s="3"/>
      <c r="D142" s="19"/>
      <c r="E142" s="34"/>
      <c r="F142" s="5"/>
      <c r="G142" s="34"/>
      <c r="H142" s="34"/>
      <c r="I142" s="34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5"/>
      <c r="BM142" s="5"/>
      <c r="BN142" s="5"/>
      <c r="BO142" s="5"/>
      <c r="BP142" s="5"/>
      <c r="BQ142" s="5"/>
      <c r="BR142" s="5"/>
      <c r="BS142" s="5"/>
      <c r="BT142" s="5"/>
      <c r="BU142" s="5"/>
      <c r="BV142" s="5"/>
      <c r="BW142" s="5"/>
      <c r="BX142" s="5"/>
      <c r="BY142" s="5"/>
      <c r="BZ142" s="5"/>
      <c r="CA142" s="5"/>
      <c r="CB142" s="5"/>
      <c r="CC142" s="5"/>
      <c r="CD142" s="5"/>
      <c r="CE142" s="5"/>
      <c r="CF142" s="5"/>
      <c r="CG142" s="5"/>
      <c r="CH142" s="5"/>
      <c r="CI142" s="5"/>
      <c r="CJ142" s="5"/>
      <c r="CK142" s="5"/>
      <c r="CL142" s="5"/>
      <c r="CM142" s="5"/>
      <c r="CN142" s="5"/>
      <c r="CO142" s="5"/>
      <c r="CP142" s="5"/>
      <c r="CQ142" s="5"/>
      <c r="CR142" s="5"/>
      <c r="CS142" s="5"/>
      <c r="CT142" s="5"/>
      <c r="CU142" s="5"/>
      <c r="CV142" s="5"/>
      <c r="CW142" s="5"/>
      <c r="CX142" s="5"/>
      <c r="CY142" s="5"/>
      <c r="CZ142" s="5"/>
      <c r="DA142" s="5"/>
      <c r="DB142" s="5"/>
      <c r="DC142" s="5"/>
      <c r="DD142" s="5"/>
      <c r="DE142" s="5"/>
      <c r="DF142" s="5"/>
      <c r="DG142" s="5"/>
      <c r="DH142" s="5"/>
      <c r="DI142" s="5"/>
      <c r="DJ142" s="5"/>
      <c r="DK142" s="5"/>
      <c r="DL142" s="5"/>
      <c r="DM142" s="5"/>
      <c r="DN142" s="5"/>
      <c r="DO142" s="5"/>
      <c r="DP142" s="5"/>
      <c r="DQ142" s="5"/>
      <c r="DR142" s="5"/>
      <c r="DS142" s="5"/>
      <c r="DT142" s="5"/>
      <c r="DU142" s="5"/>
      <c r="DV142" s="5"/>
      <c r="DW142" s="5"/>
      <c r="DX142" s="5"/>
      <c r="DY142" s="5"/>
      <c r="DZ142" s="5"/>
      <c r="EA142" s="5"/>
      <c r="EB142" s="5"/>
      <c r="EC142" s="5"/>
      <c r="ED142" s="5"/>
      <c r="EE142" s="5"/>
      <c r="EF142" s="5"/>
      <c r="EG142" s="5"/>
      <c r="EH142" s="5"/>
      <c r="EI142" s="5"/>
      <c r="EJ142" s="5"/>
      <c r="EK142" s="5"/>
      <c r="EL142" s="5"/>
      <c r="EM142" s="5"/>
      <c r="EN142" s="5"/>
      <c r="EO142" s="5"/>
      <c r="EP142" s="5"/>
      <c r="EQ142" s="5"/>
      <c r="ER142" s="5"/>
      <c r="ES142" s="5"/>
      <c r="ET142" s="5"/>
      <c r="EU142" s="5"/>
      <c r="EV142" s="5"/>
      <c r="EW142" s="5"/>
      <c r="EX142" s="5"/>
      <c r="EY142" s="5"/>
      <c r="EZ142" s="5"/>
      <c r="FA142" s="5"/>
      <c r="FB142" s="5"/>
      <c r="FC142" s="5"/>
      <c r="FD142" s="5"/>
      <c r="FE142" s="5"/>
      <c r="FF142" s="5"/>
      <c r="FG142" s="5"/>
      <c r="FH142" s="5"/>
      <c r="FI142" s="5"/>
      <c r="FJ142" s="5"/>
      <c r="FK142" s="5"/>
      <c r="FL142" s="5"/>
      <c r="FM142" s="5"/>
      <c r="FN142" s="5"/>
      <c r="FO142" s="5"/>
      <c r="FP142" s="5"/>
      <c r="FQ142" s="5"/>
      <c r="FR142" s="5"/>
      <c r="FS142" s="5"/>
      <c r="FT142" s="5"/>
      <c r="FU142" s="5"/>
      <c r="FV142" s="5"/>
      <c r="FW142" s="5"/>
      <c r="FX142" s="5"/>
      <c r="FY142" s="5"/>
      <c r="FZ142" s="5"/>
      <c r="GA142" s="5"/>
      <c r="GB142" s="5"/>
      <c r="GC142" s="5"/>
      <c r="GD142" s="5"/>
      <c r="GE142" s="5"/>
      <c r="GF142" s="5"/>
      <c r="GG142" s="5"/>
      <c r="GH142" s="5"/>
      <c r="GI142" s="5"/>
      <c r="GJ142" s="5"/>
      <c r="GK142" s="5"/>
      <c r="GL142" s="5"/>
      <c r="GM142" s="5"/>
      <c r="GN142" s="5"/>
      <c r="GO142" s="5"/>
      <c r="GP142" s="5"/>
      <c r="GQ142" s="5"/>
      <c r="GR142" s="5"/>
      <c r="GS142" s="5"/>
      <c r="GT142" s="5"/>
      <c r="GU142" s="5"/>
      <c r="GV142" s="5"/>
      <c r="GW142" s="5"/>
      <c r="GX142" s="5"/>
      <c r="GY142" s="5"/>
      <c r="GZ142" s="5"/>
      <c r="HA142" s="5"/>
      <c r="HB142" s="5"/>
      <c r="HC142" s="5"/>
      <c r="HD142" s="5"/>
      <c r="HE142" s="5"/>
      <c r="HF142" s="5"/>
      <c r="HG142" s="5"/>
      <c r="HH142" s="5"/>
      <c r="HI142" s="5"/>
      <c r="HJ142" s="5"/>
      <c r="HK142" s="5"/>
      <c r="HL142" s="5"/>
      <c r="HM142" s="5"/>
      <c r="HN142" s="5"/>
      <c r="HO142" s="5"/>
      <c r="HP142" s="5"/>
      <c r="HQ142" s="5"/>
      <c r="HR142" s="5"/>
      <c r="HS142" s="5"/>
      <c r="HT142" s="5"/>
      <c r="HU142" s="5"/>
      <c r="HV142" s="5"/>
      <c r="HW142" s="5"/>
      <c r="HX142" s="5"/>
      <c r="HY142" s="5"/>
      <c r="HZ142" s="5"/>
      <c r="IA142" s="5"/>
      <c r="IB142" s="5"/>
      <c r="IC142" s="5"/>
      <c r="ID142" s="5"/>
      <c r="IE142" s="5"/>
      <c r="IF142" s="5"/>
    </row>
  </sheetData>
  <mergeCells count="1">
    <mergeCell ref="A17:C17"/>
  </mergeCells>
  <pageMargins left="0.70866141732283472" right="0.31496062992125984" top="0.74803149606299213" bottom="0.74803149606299213" header="0.31496062992125984" footer="0.31496062992125984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 2024</vt:lpstr>
      <vt:lpstr>'МБТ 2024'!Заголовки_для_печати</vt:lpstr>
      <vt:lpstr>'МБТ 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rfu11</dc:creator>
  <cp:lastModifiedBy>Хмелева Т.И</cp:lastModifiedBy>
  <cp:lastPrinted>2024-07-08T06:16:08Z</cp:lastPrinted>
  <dcterms:created xsi:type="dcterms:W3CDTF">2023-11-15T08:28:50Z</dcterms:created>
  <dcterms:modified xsi:type="dcterms:W3CDTF">2024-07-09T01:48:42Z</dcterms:modified>
</cp:coreProperties>
</file>