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Мои документы\РЕШЕНИЯ\VII созыв\21 (очередное заседание) 08.07.2024г\уточнение июль 2024\"/>
    </mc:Choice>
  </mc:AlternateContent>
  <xr:revisionPtr revIDLastSave="0" documentId="13_ncr:1_{12A6F8CC-B936-48EB-912D-29F791EAD962}" xr6:coauthVersionLast="45" xr6:coauthVersionMax="45" xr10:uidLastSave="{00000000-0000-0000-0000-000000000000}"/>
  <bookViews>
    <workbookView xWindow="-120" yWindow="-120" windowWidth="29040" windowHeight="15840" xr2:uid="{00000000-000D-0000-FFFF-FFFF00000000}"/>
  </bookViews>
  <sheets>
    <sheet name="прилож.1_ННД 2024г." sheetId="1" r:id="rId1"/>
  </sheets>
  <externalReferences>
    <externalReference r:id="rId2"/>
  </externalReferences>
  <definedNames>
    <definedName name="__Anonymous_Sheet_DB__1" localSheetId="0">#REF!</definedName>
    <definedName name="__Anonymous_Sheet_DB__1">#REF!</definedName>
    <definedName name="_xlnm._FilterDatabase" localSheetId="0" hidden="1">'прилож.1_ННД 2024г.'!$A$19:$IH$64</definedName>
    <definedName name="a" localSheetId="0">#REF!</definedName>
    <definedName name="a">#REF!</definedName>
    <definedName name="Z_391F35BD_9F91_4504_A05C_D406E8D863C9_.wvu.Rows" hidden="1">[1]пр!$62:$64</definedName>
    <definedName name="_xlnm.Print_Titles" localSheetId="0">'прилож.1_ННД 2024г.'!$19:$19</definedName>
    <definedName name="_xlnm.Print_Area" localSheetId="0">'прилож.1_ННД 2024г.'!$A$1:$I$64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26" i="1" l="1"/>
  <c r="H37" i="1" l="1"/>
  <c r="C38" i="1"/>
  <c r="G38" i="1"/>
  <c r="I57" i="1" l="1"/>
  <c r="I59" i="1"/>
  <c r="I61" i="1"/>
  <c r="I52" i="1"/>
  <c r="I44" i="1"/>
  <c r="I43" i="1" s="1"/>
  <c r="I40" i="1"/>
  <c r="G30" i="1"/>
  <c r="I30" i="1"/>
  <c r="F63" i="1"/>
  <c r="H63" i="1"/>
  <c r="F54" i="1"/>
  <c r="H54" i="1"/>
  <c r="H49" i="1"/>
  <c r="F49" i="1"/>
  <c r="F37" i="1"/>
  <c r="H34" i="1"/>
  <c r="F34" i="1"/>
  <c r="F29" i="1"/>
  <c r="H29" i="1"/>
  <c r="H22" i="1" s="1"/>
  <c r="H25" i="1"/>
  <c r="G62" i="1"/>
  <c r="I62" i="1" s="1"/>
  <c r="G61" i="1"/>
  <c r="G60" i="1"/>
  <c r="I60" i="1" s="1"/>
  <c r="G59" i="1"/>
  <c r="G58" i="1"/>
  <c r="I58" i="1" s="1"/>
  <c r="G57" i="1"/>
  <c r="G56" i="1"/>
  <c r="I56" i="1" s="1"/>
  <c r="G55" i="1"/>
  <c r="I55" i="1" s="1"/>
  <c r="G53" i="1"/>
  <c r="I53" i="1" s="1"/>
  <c r="G52" i="1"/>
  <c r="G44" i="1"/>
  <c r="G43" i="1" s="1"/>
  <c r="F44" i="1"/>
  <c r="F43" i="1" s="1"/>
  <c r="G42" i="1"/>
  <c r="G41" i="1"/>
  <c r="I41" i="1" s="1"/>
  <c r="G40" i="1"/>
  <c r="G39" i="1"/>
  <c r="I39" i="1" s="1"/>
  <c r="I38" i="1" s="1"/>
  <c r="I37" i="1" s="1"/>
  <c r="G36" i="1"/>
  <c r="I36" i="1" s="1"/>
  <c r="G35" i="1"/>
  <c r="G34" i="1" s="1"/>
  <c r="G33" i="1"/>
  <c r="G32" i="1"/>
  <c r="I32" i="1" s="1"/>
  <c r="G31" i="1"/>
  <c r="G29" i="1" s="1"/>
  <c r="F23" i="1" l="1"/>
  <c r="G37" i="1"/>
  <c r="G54" i="1"/>
  <c r="I35" i="1"/>
  <c r="F22" i="1"/>
  <c r="F20" i="1"/>
  <c r="I54" i="1"/>
  <c r="E26" i="1"/>
  <c r="F26" i="1" s="1"/>
  <c r="F25" i="1" s="1"/>
  <c r="F21" i="1" l="1"/>
  <c r="E57" i="1"/>
  <c r="H44" i="1" l="1"/>
  <c r="H43" i="1" s="1"/>
  <c r="I34" i="1"/>
  <c r="H23" i="1" l="1"/>
  <c r="H20" i="1"/>
  <c r="H21" i="1" s="1"/>
  <c r="D29" i="1" l="1"/>
  <c r="D34" i="1"/>
  <c r="D37" i="1"/>
  <c r="E62" i="1" l="1"/>
  <c r="E61" i="1"/>
  <c r="E60" i="1"/>
  <c r="E59" i="1"/>
  <c r="E58" i="1"/>
  <c r="E56" i="1"/>
  <c r="E55" i="1"/>
  <c r="E54" i="1" s="1"/>
  <c r="E53" i="1"/>
  <c r="E52" i="1"/>
  <c r="E50" i="1"/>
  <c r="G50" i="1" s="1"/>
  <c r="E42" i="1"/>
  <c r="I42" i="1" s="1"/>
  <c r="E41" i="1"/>
  <c r="E40" i="1"/>
  <c r="E39" i="1"/>
  <c r="E36" i="1"/>
  <c r="E35" i="1"/>
  <c r="E33" i="1"/>
  <c r="I33" i="1" s="1"/>
  <c r="E32" i="1"/>
  <c r="E31" i="1"/>
  <c r="I31" i="1" s="1"/>
  <c r="I29" i="1" s="1"/>
  <c r="E30" i="1"/>
  <c r="D24" i="1"/>
  <c r="D44" i="1"/>
  <c r="D43" i="1" s="1"/>
  <c r="D49" i="1"/>
  <c r="D54" i="1"/>
  <c r="D63" i="1"/>
  <c r="E44" i="1"/>
  <c r="E43" i="1" s="1"/>
  <c r="E29" i="1"/>
  <c r="I50" i="1" l="1"/>
  <c r="D20" i="1"/>
  <c r="E34" i="1"/>
  <c r="D21" i="1"/>
  <c r="D22" i="1"/>
  <c r="D23" i="1"/>
  <c r="C25" i="1" l="1"/>
  <c r="E25" i="1" s="1"/>
  <c r="E24" i="1" l="1"/>
  <c r="G25" i="1"/>
  <c r="E22" i="1"/>
  <c r="C44" i="1"/>
  <c r="C43" i="1" s="1"/>
  <c r="G24" i="1" l="1"/>
  <c r="K24" i="1" s="1"/>
  <c r="K25" i="1" s="1"/>
  <c r="K26" i="1" s="1"/>
  <c r="I25" i="1"/>
  <c r="I24" i="1" s="1"/>
  <c r="E38" i="1"/>
  <c r="E37" i="1" s="1"/>
  <c r="I22" i="1" l="1"/>
  <c r="C64" i="1"/>
  <c r="G64" i="1" s="1"/>
  <c r="C54" i="1"/>
  <c r="C51" i="1"/>
  <c r="G51" i="1" s="1"/>
  <c r="C37" i="1"/>
  <c r="C34" i="1"/>
  <c r="C29" i="1"/>
  <c r="C24" i="1"/>
  <c r="I64" i="1" l="1"/>
  <c r="I63" i="1" s="1"/>
  <c r="G63" i="1"/>
  <c r="C22" i="1"/>
  <c r="I51" i="1"/>
  <c r="I49" i="1" s="1"/>
  <c r="G49" i="1"/>
  <c r="G23" i="1" s="1"/>
  <c r="C49" i="1"/>
  <c r="E51" i="1"/>
  <c r="E49" i="1" s="1"/>
  <c r="C63" i="1"/>
  <c r="C23" i="1" s="1"/>
  <c r="E64" i="1"/>
  <c r="E63" i="1" s="1"/>
  <c r="C20" i="1" l="1"/>
  <c r="C21" i="1" s="1"/>
  <c r="I23" i="1"/>
  <c r="I20" i="1"/>
  <c r="I21" i="1" s="1"/>
  <c r="E23" i="1"/>
  <c r="E20" i="1"/>
  <c r="E21" i="1" s="1"/>
  <c r="G20" i="1" l="1"/>
  <c r="G21" i="1" s="1"/>
  <c r="G22" i="1" l="1"/>
</calcChain>
</file>

<file path=xl/sharedStrings.xml><?xml version="1.0" encoding="utf-8"?>
<sst xmlns="http://schemas.openxmlformats.org/spreadsheetml/2006/main" count="146" uniqueCount="106">
  <si>
    <t>тыс. рублей</t>
  </si>
  <si>
    <t xml:space="preserve">Код </t>
  </si>
  <si>
    <t>Показатели</t>
  </si>
  <si>
    <t xml:space="preserve"> 000 1 00 00000 00 0000 000</t>
  </si>
  <si>
    <t>НАЛОГОВЫЕ И НЕНАЛОГОВЫЕ ДОХОДЫ</t>
  </si>
  <si>
    <r>
      <t>НАЛОГОВЫЕ И НЕНАЛОГОВЫЕ ДОХОДЫ</t>
    </r>
    <r>
      <rPr>
        <sz val="11"/>
        <rFont val="Times New Roman"/>
        <family val="1"/>
        <charset val="204"/>
      </rPr>
      <t xml:space="preserve"> (без учета НДФЛ по доп.нормативу)</t>
    </r>
  </si>
  <si>
    <t>НАЛОГОВЫЕ ДОХОДЫ</t>
  </si>
  <si>
    <t>НЕНАЛОГОВЫЕ ДОХОДЫ</t>
  </si>
  <si>
    <t xml:space="preserve"> 000 1 01 00000 00 0000 000</t>
  </si>
  <si>
    <t>НАЛОГИ НА ПРИБЫЛЬ, ДОХОДЫ</t>
  </si>
  <si>
    <t xml:space="preserve"> 182 1 01 02000 01 0000 110</t>
  </si>
  <si>
    <t>Налог на доходы физических лиц</t>
  </si>
  <si>
    <t xml:space="preserve">Налог на доходы физических лиц по дополнительному нормативу </t>
  </si>
  <si>
    <t xml:space="preserve"> 182 1 05 00000 00 0000 000</t>
  </si>
  <si>
    <t>НАЛОГИ НА СОВОКУПНЫЙ ДОХОД</t>
  </si>
  <si>
    <t>Единый налог на вмененный доход для отдельных видов деятельности</t>
  </si>
  <si>
    <t>Единый сельскохозяйственный налог</t>
  </si>
  <si>
    <t xml:space="preserve"> 000 1 08 00000 00 0000 000</t>
  </si>
  <si>
    <t xml:space="preserve"> 182 1 08 03010 01 0000 110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</si>
  <si>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</si>
  <si>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919 1 08 07150 01 0000 110</t>
  </si>
  <si>
    <t>Государственная пошлина за выдачу разрешения на установку рекламной конструкции</t>
  </si>
  <si>
    <t xml:space="preserve"> 000 1 11 00000 00 0000 000</t>
  </si>
  <si>
    <t>ДОХОДЫ ОТ ИСПОЛЬЗОВАНИЯ ИМУЩЕСТВА, НАХОДЯЩЕГОСЯ В ГОСУДАРСТВЕННОЙ И МУНИЦИПАЛЬНОЙ СОБСТВЕННОСТИ</t>
  </si>
  <si>
    <t xml:space="preserve"> 000 1 11 05010 00 0000 120</t>
  </si>
  <si>
    <t xml:space="preserve"> 919 1 11 05013 05 0000 120</t>
  </si>
  <si>
    <t xml:space="preserve"> 917 1 11 05013 13 0000 120</t>
  </si>
  <si>
    <t xml:space="preserve"> 919 1 11 05035 05 0000 120 </t>
  </si>
  <si>
    <t>Доходы от сдачи в аренду имущества, находящегося в оперативном управлении органов управления муниципалных районов и созданных ими учреждений (за исключением имущества муницпальных бюджетных и автономных учреждений)</t>
  </si>
  <si>
    <t xml:space="preserve"> 919 1 11 07015 05 0000 120 </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</si>
  <si>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</si>
  <si>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 xml:space="preserve"> 000 1 12 00000 00 0000 000</t>
  </si>
  <si>
    <t>ПЛАТЕЖИ ПРИ ПОЛЬЗОВАНИИ ПРИРОДНЫМИ РЕСУРСАМИ</t>
  </si>
  <si>
    <t xml:space="preserve"> 048 1 12 01000 01 0000 120</t>
  </si>
  <si>
    <t>Плата за негативное воздействие на окружающую среду</t>
  </si>
  <si>
    <t xml:space="preserve"> 048 1 12 01010 01 0000 120</t>
  </si>
  <si>
    <t>Плата за выбросы загрязняющих вещевств в атмосферный воздух стационарными объектами</t>
  </si>
  <si>
    <t xml:space="preserve"> 048 1 12 01030 01 0000 120</t>
  </si>
  <si>
    <t>Плата за выбросы загрязняющих вещевств в водные объекты</t>
  </si>
  <si>
    <t xml:space="preserve"> 048 1 12 01041 01 0000 120</t>
  </si>
  <si>
    <t xml:space="preserve">Плата за размещение отходов производства </t>
  </si>
  <si>
    <t xml:space="preserve"> 048 1 12 01042 01 0000 120</t>
  </si>
  <si>
    <t>Плата за размещение твердых коммунальных отходов</t>
  </si>
  <si>
    <t xml:space="preserve"> 000 1 14 00000 00 0000 000</t>
  </si>
  <si>
    <t>ДОХОДЫ ОТ ПРОДАЖИ МАТЕРИАЛЬНЫХ И НЕМАТЕРИАЛЬНЫХ АКТИВОВ</t>
  </si>
  <si>
    <t>919 1 14 02053 05 0000 410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</si>
  <si>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</si>
  <si>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000 1 14 06010 00 0000 430</t>
  </si>
  <si>
    <t xml:space="preserve"> 919 1 14 06013 05 0000 430</t>
  </si>
  <si>
    <t xml:space="preserve"> 917 1 14 06013 13 0000 430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</si>
  <si>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</si>
  <si>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 xml:space="preserve"> 000 1 16 00000 00 0000 000</t>
  </si>
  <si>
    <t>ШТРАФЫ, САНКЦИИ, ВОЗМЕЩЕНИЕ УЩЕРБА</t>
  </si>
  <si>
    <t>835 1 16 11050 01 0000 140</t>
  </si>
  <si>
    <t>837 1 16 11050 01 0000 140</t>
  </si>
  <si>
    <t>841 1 16 01083 01 0000 140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</si>
  <si>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</si>
  <si>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919 1 16 07090 05 0000 140</t>
  </si>
  <si>
    <t>ПРОЧИЕ НЕНАЛОГОВЫЕ ДОХОДЫ</t>
  </si>
  <si>
    <t xml:space="preserve"> 919 1 17 05050 05 0000 180</t>
  </si>
  <si>
    <t>Приложение 1</t>
  </si>
  <si>
    <t>к Решению Совета депутатов МО "Кабанский район"</t>
  </si>
  <si>
    <t>182 1 03 02000 01 0000 110</t>
  </si>
  <si>
    <t>Акцизы по подакцизным товарам (продукции), производимым на территории Российской Федерации</t>
  </si>
  <si>
    <t>820 1 16 00000 00 0000 140</t>
  </si>
  <si>
    <t>841 1 16 00000 00 0000 140</t>
  </si>
  <si>
    <t>912 1 16 00000 00 0000 140</t>
  </si>
  <si>
    <t>"О бюджете МО "Кабанский район" на 2024 год</t>
  </si>
  <si>
    <t xml:space="preserve"> и на плановый период  2025 и 2026 годов"</t>
  </si>
  <si>
    <t xml:space="preserve">от ______________2023 года № _____   </t>
  </si>
  <si>
    <t xml:space="preserve"> Объем налоговых и неналоговых доходов бюджета муниципального образования "Кабанский район"  на 2024 год</t>
  </si>
  <si>
    <t>2024 г.</t>
  </si>
  <si>
    <t xml:space="preserve"> к решению Совета депутатов МО "Кабанский район"</t>
  </si>
  <si>
    <t xml:space="preserve"> "О внесении изменений в решение</t>
  </si>
  <si>
    <t xml:space="preserve"> Совета депутатов муниципального образования "Кабанский район"</t>
  </si>
  <si>
    <t>изм. на 12.04.2024</t>
  </si>
  <si>
    <t xml:space="preserve"> "О бюджете МО Кабанский район" на 2024 год </t>
  </si>
  <si>
    <t xml:space="preserve"> и на плановый период 2025 и 2026 годов"</t>
  </si>
  <si>
    <t>Налог, взимаемый в связи с применением патентной системы налогообложения, зачисляемый в бюджеты муниципальных районов</t>
  </si>
  <si>
    <t>ГОСУДАРСТВЕННАЯ ПОШЛИНА</t>
  </si>
  <si>
    <t>000 1 03 00000 00 0000 000</t>
  </si>
  <si>
    <t>НАЛОГИ НА ТОВАРЫ (РАБОТЫ, УСЛУГИ), РЕАЛИЗУЕМЫЕ НА ТЕРРИТОРИИ РОССИЙСКОЙ ФЕДЕРАЦИИ</t>
  </si>
  <si>
    <t>Налог, взимаемый в связи с применением упрощенной системы налогообложения</t>
  </si>
  <si>
    <t xml:space="preserve"> 182 1 05 01000 00 0000 110
</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</si>
  <si>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</si>
  <si>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</si>
  <si>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</si>
  <si>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от 21.12.2023 года № 87</t>
  </si>
  <si>
    <t xml:space="preserve"> 182 1 05 02000 02 0000 110</t>
  </si>
  <si>
    <t xml:space="preserve"> 182 1 05 03000 01 0000 110</t>
  </si>
  <si>
    <t xml:space="preserve"> 182 1 05 04000 02 0000 110</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</si>
  <si>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</si>
  <si>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</si>
  <si>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</si>
  <si>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</si>
  <si>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Прочие неналоговые доходы бюджетов муниципальных районов</t>
  </si>
  <si>
    <t xml:space="preserve"> 000 1 17 00000 00 0000 000</t>
  </si>
  <si>
    <t xml:space="preserve"> от 12.04.2024 года № 104</t>
  </si>
  <si>
    <t>изм. на 05.06.2024</t>
  </si>
  <si>
    <t>048 1 16 11050 01 0000 140</t>
  </si>
  <si>
    <t>2024 г.
на 12.04.2024</t>
  </si>
  <si>
    <t xml:space="preserve"> от 05.06.2024 года № ______</t>
  </si>
  <si>
    <t>изм. на 08.07.2024</t>
  </si>
  <si>
    <t>2024 г. на 05.06.2024</t>
  </si>
  <si>
    <t>поселения на 01.06.</t>
  </si>
  <si>
    <t xml:space="preserve"> от 08.07.2024 года № 130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</si>
</sst>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_-* #,##0_-;\-* #,##0_-;_-* &quot;-&quot;??_-;_-@_-"/>
    <numFmt numFmtId="166" formatCode="_-* #,##0.0_р_._-;\-* #,##0.0_р_._-;_-* &quot;-&quot;?_р_._-;_-@_-"/>
  </numFmts>
  <fonts count="14" x14ac:knownFonts="1">
    <font>
      <sz val="11"/>
      <color theme="1"/>
      <name val="Calibri"/>
      <family val="2"/>
      <charset val="204"/>
      <scheme val="minor"/>
    </font>
    <font>
      <sz val="10"/>
      <name val="Arial Cyr"/>
      <family val="2"/>
      <charset val="204"/>
    </font>
    <font>
      <b/>
      <sz val="12"/>
      <name val="Times New Roman"/>
      <family val="1"/>
      <charset val="204"/>
    </font>
    <font>
      <sz val="12"/>
      <name val="Times New Roman"/>
      <family val="1"/>
      <charset val="204"/>
    </font>
    <font>
      <b/>
      <sz val="14"/>
      <name val="Times New Roman"/>
      <family val="1"/>
      <charset val="204"/>
    </font>
    <font>
      <sz val="11"/>
      <name val="Times New Roman"/>
      <family val="1"/>
      <charset val="204"/>
    </font>
    <font>
      <sz val="14"/>
      <name val="Times New Roman"/>
      <family val="1"/>
      <charset val="204"/>
    </font>
    <font>
      <sz val="10"/>
      <color indexed="8"/>
      <name val="Arial Cyr"/>
      <family val="2"/>
      <charset val="204"/>
    </font>
    <font>
      <i/>
      <sz val="14"/>
      <name val="Times New Roman"/>
      <family val="1"/>
      <charset val="204"/>
    </font>
    <font>
      <i/>
      <sz val="12"/>
      <color rgb="FF0000FF"/>
      <name val="Times New Roman"/>
      <family val="1"/>
      <charset val="204"/>
    </font>
    <font>
      <b/>
      <i/>
      <sz val="12"/>
      <color rgb="FF0000FF"/>
      <name val="Times New Roman"/>
      <family val="1"/>
      <charset val="204"/>
    </font>
    <font>
      <b/>
      <i/>
      <sz val="14"/>
      <color rgb="FF0000FF"/>
      <name val="Times New Roman"/>
      <family val="1"/>
      <charset val="204"/>
    </font>
    <font>
      <i/>
      <sz val="14"/>
      <color rgb="FF0000FF"/>
      <name val="Times New Roman"/>
      <family val="1"/>
      <charset val="204"/>
    </font>
    <font>
      <sz val="11"/>
      <color theme="1"/>
      <name val="Calibri"/>
      <family val="2"/>
      <charset val="204"/>
      <scheme val="minor"/>
    </font>
  </fonts>
  <fills count="2">
    <fill>
      <patternFill patternType="none"/>
    </fill>
    <fill>
      <patternFill patternType="gray125"/>
    </fill>
  </fills>
  <borders count="10">
    <border>
      <left/>
      <right/>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top/>
      <bottom style="thin">
        <color indexed="8"/>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style="thin">
        <color indexed="8"/>
      </left>
      <right/>
      <top/>
      <bottom/>
      <diagonal/>
    </border>
  </borders>
  <cellStyleXfs count="4">
    <xf numFmtId="0" fontId="0" fillId="0" borderId="0"/>
    <xf numFmtId="0" fontId="1" fillId="0" borderId="0"/>
    <xf numFmtId="0" fontId="7" fillId="0" borderId="0" applyBorder="0" applyProtection="0"/>
    <xf numFmtId="43" fontId="13" fillId="0" borderId="0" applyFont="0" applyFill="0" applyBorder="0" applyAlignment="0" applyProtection="0"/>
  </cellStyleXfs>
  <cellXfs count="56">
    <xf numFmtId="0" fontId="0" fillId="0" borderId="0" xfId="0"/>
    <xf numFmtId="0" fontId="3" fillId="0" borderId="0" xfId="1" applyFont="1" applyFill="1"/>
    <xf numFmtId="0" fontId="3" fillId="0" borderId="0" xfId="1" applyFont="1" applyFill="1" applyAlignment="1">
      <alignment horizontal="right" vertical="top"/>
    </xf>
    <xf numFmtId="164" fontId="3" fillId="0" borderId="0" xfId="1" applyNumberFormat="1" applyFont="1" applyFill="1" applyAlignment="1">
      <alignment horizontal="right" vertical="center"/>
    </xf>
    <xf numFmtId="164" fontId="3" fillId="0" borderId="0" xfId="1" applyNumberFormat="1" applyFont="1" applyFill="1" applyAlignment="1">
      <alignment horizontal="right" vertical="top"/>
    </xf>
    <xf numFmtId="164" fontId="3" fillId="0" borderId="0" xfId="1" applyNumberFormat="1" applyFont="1" applyFill="1" applyAlignment="1">
      <alignment horizontal="right"/>
    </xf>
    <xf numFmtId="0" fontId="2" fillId="0" borderId="0" xfId="1" applyFont="1" applyFill="1" applyAlignment="1">
      <alignment horizontal="center"/>
    </xf>
    <xf numFmtId="0" fontId="3" fillId="0" borderId="0" xfId="1" applyFont="1" applyFill="1" applyAlignment="1">
      <alignment horizontal="center"/>
    </xf>
    <xf numFmtId="0" fontId="3" fillId="0" borderId="0" xfId="1" applyFont="1" applyFill="1" applyAlignment="1">
      <alignment horizontal="right"/>
    </xf>
    <xf numFmtId="0" fontId="9" fillId="0" borderId="0" xfId="1" applyFont="1" applyFill="1" applyAlignment="1">
      <alignment horizontal="right"/>
    </xf>
    <xf numFmtId="0" fontId="2" fillId="0" borderId="1" xfId="1" applyFont="1" applyFill="1" applyBorder="1" applyAlignment="1">
      <alignment horizontal="center" vertical="center"/>
    </xf>
    <xf numFmtId="4" fontId="10" fillId="0" borderId="2" xfId="0" applyNumberFormat="1" applyFont="1" applyFill="1" applyBorder="1" applyAlignment="1">
      <alignment horizontal="center" vertical="center" wrapText="1"/>
    </xf>
    <xf numFmtId="164" fontId="4" fillId="0" borderId="2" xfId="1" applyNumberFormat="1" applyFont="1" applyFill="1" applyBorder="1"/>
    <xf numFmtId="164" fontId="11" fillId="0" borderId="2" xfId="1" applyNumberFormat="1" applyFont="1" applyFill="1" applyBorder="1"/>
    <xf numFmtId="164" fontId="4" fillId="0" borderId="5" xfId="1" applyNumberFormat="1" applyFont="1" applyFill="1" applyBorder="1"/>
    <xf numFmtId="164" fontId="11" fillId="0" borderId="5" xfId="1" applyNumberFormat="1" applyFont="1" applyFill="1" applyBorder="1"/>
    <xf numFmtId="0" fontId="2" fillId="0" borderId="0" xfId="1" applyFont="1" applyFill="1"/>
    <xf numFmtId="164" fontId="6" fillId="0" borderId="2" xfId="1" applyNumberFormat="1" applyFont="1" applyFill="1" applyBorder="1"/>
    <xf numFmtId="164" fontId="12" fillId="0" borderId="2" xfId="1" applyNumberFormat="1" applyFont="1" applyFill="1" applyBorder="1"/>
    <xf numFmtId="0" fontId="3" fillId="0" borderId="1" xfId="1" applyFont="1" applyFill="1" applyBorder="1" applyAlignment="1">
      <alignment horizontal="center" vertical="center"/>
    </xf>
    <xf numFmtId="164" fontId="4" fillId="0" borderId="2" xfId="1" applyNumberFormat="1" applyFont="1" applyFill="1" applyBorder="1" applyAlignment="1">
      <alignment horizontal="right"/>
    </xf>
    <xf numFmtId="164" fontId="11" fillId="0" borderId="2" xfId="1" applyNumberFormat="1" applyFont="1" applyFill="1" applyBorder="1" applyAlignment="1">
      <alignment horizontal="right"/>
    </xf>
    <xf numFmtId="164" fontId="6" fillId="0" borderId="2" xfId="1" applyNumberFormat="1" applyFont="1" applyFill="1" applyBorder="1" applyAlignment="1">
      <alignment horizontal="right"/>
    </xf>
    <xf numFmtId="164" fontId="12" fillId="0" borderId="2" xfId="1" applyNumberFormat="1" applyFont="1" applyFill="1" applyBorder="1" applyAlignment="1">
      <alignment horizontal="right"/>
    </xf>
    <xf numFmtId="0" fontId="3" fillId="0" borderId="2" xfId="1" applyFont="1" applyFill="1" applyBorder="1" applyAlignment="1">
      <alignment horizontal="center" vertical="center"/>
    </xf>
    <xf numFmtId="164" fontId="8" fillId="0" borderId="2" xfId="1" applyNumberFormat="1" applyFont="1" applyFill="1" applyBorder="1"/>
    <xf numFmtId="0" fontId="3" fillId="0" borderId="2" xfId="1" applyFont="1" applyFill="1" applyBorder="1" applyAlignment="1">
      <alignment vertical="center" wrapText="1"/>
    </xf>
    <xf numFmtId="164" fontId="6" fillId="0" borderId="2" xfId="1" applyNumberFormat="1" applyFont="1" applyFill="1" applyBorder="1" applyAlignment="1">
      <alignment vertical="center"/>
    </xf>
    <xf numFmtId="164" fontId="12" fillId="0" borderId="2" xfId="1" applyNumberFormat="1" applyFont="1" applyFill="1" applyBorder="1" applyAlignment="1">
      <alignment vertical="center"/>
    </xf>
    <xf numFmtId="0" fontId="9" fillId="0" borderId="0" xfId="1" applyFont="1" applyFill="1"/>
    <xf numFmtId="4" fontId="2" fillId="0" borderId="0" xfId="1" applyNumberFormat="1" applyFont="1" applyFill="1"/>
    <xf numFmtId="165" fontId="2" fillId="0" borderId="0" xfId="3" applyNumberFormat="1" applyFont="1" applyFill="1"/>
    <xf numFmtId="166" fontId="2" fillId="0" borderId="0" xfId="1" applyNumberFormat="1" applyFont="1" applyFill="1"/>
    <xf numFmtId="0" fontId="3" fillId="0" borderId="2" xfId="1" applyFont="1" applyFill="1" applyBorder="1" applyAlignment="1">
      <alignment horizontal="justify" vertical="center" wrapText="1"/>
    </xf>
    <xf numFmtId="0" fontId="2" fillId="0" borderId="2" xfId="1" applyFont="1" applyFill="1" applyBorder="1" applyAlignment="1">
      <alignment horizontal="center" vertical="center"/>
    </xf>
    <xf numFmtId="0" fontId="2" fillId="0" borderId="2" xfId="1" applyFont="1" applyFill="1" applyBorder="1" applyAlignment="1">
      <alignment vertical="center"/>
    </xf>
    <xf numFmtId="0" fontId="2" fillId="0" borderId="3" xfId="1" applyFont="1" applyFill="1" applyBorder="1" applyAlignment="1">
      <alignment horizontal="center" vertical="center"/>
    </xf>
    <xf numFmtId="0" fontId="2" fillId="0" borderId="4" xfId="1" applyFont="1" applyFill="1" applyBorder="1" applyAlignment="1">
      <alignment vertical="center"/>
    </xf>
    <xf numFmtId="0" fontId="2" fillId="0" borderId="6" xfId="1" applyFont="1" applyFill="1" applyBorder="1" applyAlignment="1">
      <alignment vertical="center"/>
    </xf>
    <xf numFmtId="0" fontId="2" fillId="0" borderId="7" xfId="1" applyFont="1" applyFill="1" applyBorder="1" applyAlignment="1">
      <alignment vertical="center"/>
    </xf>
    <xf numFmtId="0" fontId="3" fillId="0" borderId="7" xfId="1" applyFont="1" applyFill="1" applyBorder="1" applyAlignment="1">
      <alignment vertical="center"/>
    </xf>
    <xf numFmtId="0" fontId="2" fillId="0" borderId="7" xfId="1" applyFont="1" applyFill="1" applyBorder="1" applyAlignment="1">
      <alignment vertical="center" wrapText="1"/>
    </xf>
    <xf numFmtId="0" fontId="3" fillId="0" borderId="1" xfId="1" applyFont="1" applyFill="1" applyBorder="1" applyAlignment="1">
      <alignment horizontal="center" vertical="center" wrapText="1"/>
    </xf>
    <xf numFmtId="3" fontId="3" fillId="0" borderId="1" xfId="1" applyNumberFormat="1" applyFont="1" applyFill="1" applyBorder="1" applyAlignment="1">
      <alignment horizontal="center" vertical="center"/>
    </xf>
    <xf numFmtId="0" fontId="2" fillId="0" borderId="9" xfId="1" applyFont="1" applyFill="1" applyBorder="1" applyAlignment="1">
      <alignment vertical="center"/>
    </xf>
    <xf numFmtId="0" fontId="3" fillId="0" borderId="6" xfId="1" applyFont="1" applyFill="1" applyBorder="1" applyAlignment="1">
      <alignment vertical="center"/>
    </xf>
    <xf numFmtId="0" fontId="3" fillId="0" borderId="6" xfId="1" applyFont="1" applyFill="1" applyBorder="1" applyAlignment="1">
      <alignment horizontal="center" vertical="center"/>
    </xf>
    <xf numFmtId="0" fontId="2" fillId="0" borderId="8" xfId="1" applyFont="1" applyFill="1" applyBorder="1" applyAlignment="1">
      <alignment vertical="center"/>
    </xf>
    <xf numFmtId="0" fontId="3" fillId="0" borderId="8" xfId="1" applyFont="1" applyFill="1" applyBorder="1" applyAlignment="1">
      <alignment vertical="center"/>
    </xf>
    <xf numFmtId="164" fontId="4" fillId="0" borderId="2" xfId="1" applyNumberFormat="1" applyFont="1" applyFill="1" applyBorder="1" applyAlignment="1">
      <alignment vertical="center"/>
    </xf>
    <xf numFmtId="164" fontId="4" fillId="0" borderId="5" xfId="1" applyNumberFormat="1" applyFont="1" applyFill="1" applyBorder="1" applyAlignment="1">
      <alignment vertical="center"/>
    </xf>
    <xf numFmtId="164" fontId="4" fillId="0" borderId="2" xfId="1" applyNumberFormat="1" applyFont="1" applyFill="1" applyBorder="1" applyAlignment="1">
      <alignment horizontal="right" vertical="center"/>
    </xf>
    <xf numFmtId="0" fontId="2" fillId="0" borderId="1" xfId="1" applyFont="1" applyFill="1" applyBorder="1" applyAlignment="1">
      <alignment horizontal="center" vertical="center" wrapText="1"/>
    </xf>
    <xf numFmtId="164" fontId="2" fillId="0" borderId="0" xfId="1" applyNumberFormat="1" applyFont="1" applyFill="1"/>
    <xf numFmtId="164" fontId="3" fillId="0" borderId="0" xfId="1" applyNumberFormat="1" applyFont="1" applyFill="1"/>
    <xf numFmtId="0" fontId="2" fillId="0" borderId="0" xfId="1" applyFont="1" applyFill="1" applyAlignment="1">
      <alignment horizontal="center"/>
    </xf>
  </cellXfs>
  <cellStyles count="4">
    <cellStyle name="Excel Built-in Normal" xfId="2" xr:uid="{00000000-0005-0000-0000-000000000000}"/>
    <cellStyle name="Обычный" xfId="0" builtinId="0"/>
    <cellStyle name="Обычный 2 2" xfId="1" xr:uid="{00000000-0005-0000-0000-000002000000}"/>
    <cellStyle name="Финансовый" xfId="3" builtinId="3"/>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87;&#1088;.7%20&#1052;&#1041;&#1058;%2020-2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39997558519241921"/>
    <pageSetUpPr fitToPage="1"/>
  </sheetPr>
  <dimension ref="A1:IH65"/>
  <sheetViews>
    <sheetView tabSelected="1" view="pageBreakPreview" zoomScaleNormal="90" zoomScaleSheetLayoutView="100" workbookViewId="0">
      <selection activeCell="I8" sqref="I8"/>
    </sheetView>
  </sheetViews>
  <sheetFormatPr defaultColWidth="12.140625" defaultRowHeight="15.75" x14ac:dyDescent="0.25"/>
  <cols>
    <col min="1" max="1" width="31.140625" style="1" customWidth="1"/>
    <col min="2" max="2" width="99.5703125" style="1" customWidth="1"/>
    <col min="3" max="3" width="18.28515625" style="1" hidden="1" customWidth="1"/>
    <col min="4" max="4" width="18" style="1" hidden="1" customWidth="1"/>
    <col min="5" max="7" width="18.28515625" style="1" hidden="1" customWidth="1"/>
    <col min="8" max="8" width="18" style="1" hidden="1" customWidth="1"/>
    <col min="9" max="9" width="18.28515625" style="1" customWidth="1"/>
    <col min="10" max="10" width="13" style="1" hidden="1" customWidth="1"/>
    <col min="11" max="11" width="12.7109375" style="1" hidden="1" customWidth="1"/>
    <col min="12" max="12" width="13.42578125" style="1" customWidth="1"/>
    <col min="13" max="244" width="9.140625" style="1" customWidth="1"/>
    <col min="245" max="245" width="30.140625" style="1" customWidth="1"/>
    <col min="246" max="246" width="95" style="1" customWidth="1"/>
    <col min="247" max="247" width="13.85546875" style="1" customWidth="1"/>
    <col min="248" max="248" width="10.42578125" style="1" customWidth="1"/>
    <col min="249" max="249" width="12.140625" style="1"/>
    <col min="250" max="250" width="31.140625" style="1" customWidth="1"/>
    <col min="251" max="251" width="99.5703125" style="1" customWidth="1"/>
    <col min="252" max="252" width="18.28515625" style="1" customWidth="1"/>
    <col min="253" max="254" width="14.85546875" style="1" customWidth="1"/>
    <col min="255" max="255" width="11.7109375" style="1" customWidth="1"/>
    <col min="256" max="500" width="9.140625" style="1" customWidth="1"/>
    <col min="501" max="501" width="30.140625" style="1" customWidth="1"/>
    <col min="502" max="502" width="95" style="1" customWidth="1"/>
    <col min="503" max="503" width="13.85546875" style="1" customWidth="1"/>
    <col min="504" max="504" width="10.42578125" style="1" customWidth="1"/>
    <col min="505" max="505" width="12.140625" style="1"/>
    <col min="506" max="506" width="31.140625" style="1" customWidth="1"/>
    <col min="507" max="507" width="99.5703125" style="1" customWidth="1"/>
    <col min="508" max="508" width="18.28515625" style="1" customWidth="1"/>
    <col min="509" max="510" width="14.85546875" style="1" customWidth="1"/>
    <col min="511" max="511" width="11.7109375" style="1" customWidth="1"/>
    <col min="512" max="756" width="9.140625" style="1" customWidth="1"/>
    <col min="757" max="757" width="30.140625" style="1" customWidth="1"/>
    <col min="758" max="758" width="95" style="1" customWidth="1"/>
    <col min="759" max="759" width="13.85546875" style="1" customWidth="1"/>
    <col min="760" max="760" width="10.42578125" style="1" customWidth="1"/>
    <col min="761" max="761" width="12.140625" style="1"/>
    <col min="762" max="762" width="31.140625" style="1" customWidth="1"/>
    <col min="763" max="763" width="99.5703125" style="1" customWidth="1"/>
    <col min="764" max="764" width="18.28515625" style="1" customWidth="1"/>
    <col min="765" max="766" width="14.85546875" style="1" customWidth="1"/>
    <col min="767" max="767" width="11.7109375" style="1" customWidth="1"/>
    <col min="768" max="1012" width="9.140625" style="1" customWidth="1"/>
    <col min="1013" max="1013" width="30.140625" style="1" customWidth="1"/>
    <col min="1014" max="1014" width="95" style="1" customWidth="1"/>
    <col min="1015" max="1015" width="13.85546875" style="1" customWidth="1"/>
    <col min="1016" max="1016" width="10.42578125" style="1" customWidth="1"/>
    <col min="1017" max="1017" width="12.140625" style="1"/>
    <col min="1018" max="1018" width="31.140625" style="1" customWidth="1"/>
    <col min="1019" max="1019" width="99.5703125" style="1" customWidth="1"/>
    <col min="1020" max="1020" width="18.28515625" style="1" customWidth="1"/>
    <col min="1021" max="1022" width="14.85546875" style="1" customWidth="1"/>
    <col min="1023" max="1023" width="11.7109375" style="1" customWidth="1"/>
    <col min="1024" max="1268" width="9.140625" style="1" customWidth="1"/>
    <col min="1269" max="1269" width="30.140625" style="1" customWidth="1"/>
    <col min="1270" max="1270" width="95" style="1" customWidth="1"/>
    <col min="1271" max="1271" width="13.85546875" style="1" customWidth="1"/>
    <col min="1272" max="1272" width="10.42578125" style="1" customWidth="1"/>
    <col min="1273" max="1273" width="12.140625" style="1"/>
    <col min="1274" max="1274" width="31.140625" style="1" customWidth="1"/>
    <col min="1275" max="1275" width="99.5703125" style="1" customWidth="1"/>
    <col min="1276" max="1276" width="18.28515625" style="1" customWidth="1"/>
    <col min="1277" max="1278" width="14.85546875" style="1" customWidth="1"/>
    <col min="1279" max="1279" width="11.7109375" style="1" customWidth="1"/>
    <col min="1280" max="1524" width="9.140625" style="1" customWidth="1"/>
    <col min="1525" max="1525" width="30.140625" style="1" customWidth="1"/>
    <col min="1526" max="1526" width="95" style="1" customWidth="1"/>
    <col min="1527" max="1527" width="13.85546875" style="1" customWidth="1"/>
    <col min="1528" max="1528" width="10.42578125" style="1" customWidth="1"/>
    <col min="1529" max="1529" width="12.140625" style="1"/>
    <col min="1530" max="1530" width="31.140625" style="1" customWidth="1"/>
    <col min="1531" max="1531" width="99.5703125" style="1" customWidth="1"/>
    <col min="1532" max="1532" width="18.28515625" style="1" customWidth="1"/>
    <col min="1533" max="1534" width="14.85546875" style="1" customWidth="1"/>
    <col min="1535" max="1535" width="11.7109375" style="1" customWidth="1"/>
    <col min="1536" max="1780" width="9.140625" style="1" customWidth="1"/>
    <col min="1781" max="1781" width="30.140625" style="1" customWidth="1"/>
    <col min="1782" max="1782" width="95" style="1" customWidth="1"/>
    <col min="1783" max="1783" width="13.85546875" style="1" customWidth="1"/>
    <col min="1784" max="1784" width="10.42578125" style="1" customWidth="1"/>
    <col min="1785" max="1785" width="12.140625" style="1"/>
    <col min="1786" max="1786" width="31.140625" style="1" customWidth="1"/>
    <col min="1787" max="1787" width="99.5703125" style="1" customWidth="1"/>
    <col min="1788" max="1788" width="18.28515625" style="1" customWidth="1"/>
    <col min="1789" max="1790" width="14.85546875" style="1" customWidth="1"/>
    <col min="1791" max="1791" width="11.7109375" style="1" customWidth="1"/>
    <col min="1792" max="2036" width="9.140625" style="1" customWidth="1"/>
    <col min="2037" max="2037" width="30.140625" style="1" customWidth="1"/>
    <col min="2038" max="2038" width="95" style="1" customWidth="1"/>
    <col min="2039" max="2039" width="13.85546875" style="1" customWidth="1"/>
    <col min="2040" max="2040" width="10.42578125" style="1" customWidth="1"/>
    <col min="2041" max="2041" width="12.140625" style="1"/>
    <col min="2042" max="2042" width="31.140625" style="1" customWidth="1"/>
    <col min="2043" max="2043" width="99.5703125" style="1" customWidth="1"/>
    <col min="2044" max="2044" width="18.28515625" style="1" customWidth="1"/>
    <col min="2045" max="2046" width="14.85546875" style="1" customWidth="1"/>
    <col min="2047" max="2047" width="11.7109375" style="1" customWidth="1"/>
    <col min="2048" max="2292" width="9.140625" style="1" customWidth="1"/>
    <col min="2293" max="2293" width="30.140625" style="1" customWidth="1"/>
    <col min="2294" max="2294" width="95" style="1" customWidth="1"/>
    <col min="2295" max="2295" width="13.85546875" style="1" customWidth="1"/>
    <col min="2296" max="2296" width="10.42578125" style="1" customWidth="1"/>
    <col min="2297" max="2297" width="12.140625" style="1"/>
    <col min="2298" max="2298" width="31.140625" style="1" customWidth="1"/>
    <col min="2299" max="2299" width="99.5703125" style="1" customWidth="1"/>
    <col min="2300" max="2300" width="18.28515625" style="1" customWidth="1"/>
    <col min="2301" max="2302" width="14.85546875" style="1" customWidth="1"/>
    <col min="2303" max="2303" width="11.7109375" style="1" customWidth="1"/>
    <col min="2304" max="2548" width="9.140625" style="1" customWidth="1"/>
    <col min="2549" max="2549" width="30.140625" style="1" customWidth="1"/>
    <col min="2550" max="2550" width="95" style="1" customWidth="1"/>
    <col min="2551" max="2551" width="13.85546875" style="1" customWidth="1"/>
    <col min="2552" max="2552" width="10.42578125" style="1" customWidth="1"/>
    <col min="2553" max="2553" width="12.140625" style="1"/>
    <col min="2554" max="2554" width="31.140625" style="1" customWidth="1"/>
    <col min="2555" max="2555" width="99.5703125" style="1" customWidth="1"/>
    <col min="2556" max="2556" width="18.28515625" style="1" customWidth="1"/>
    <col min="2557" max="2558" width="14.85546875" style="1" customWidth="1"/>
    <col min="2559" max="2559" width="11.7109375" style="1" customWidth="1"/>
    <col min="2560" max="2804" width="9.140625" style="1" customWidth="1"/>
    <col min="2805" max="2805" width="30.140625" style="1" customWidth="1"/>
    <col min="2806" max="2806" width="95" style="1" customWidth="1"/>
    <col min="2807" max="2807" width="13.85546875" style="1" customWidth="1"/>
    <col min="2808" max="2808" width="10.42578125" style="1" customWidth="1"/>
    <col min="2809" max="2809" width="12.140625" style="1"/>
    <col min="2810" max="2810" width="31.140625" style="1" customWidth="1"/>
    <col min="2811" max="2811" width="99.5703125" style="1" customWidth="1"/>
    <col min="2812" max="2812" width="18.28515625" style="1" customWidth="1"/>
    <col min="2813" max="2814" width="14.85546875" style="1" customWidth="1"/>
    <col min="2815" max="2815" width="11.7109375" style="1" customWidth="1"/>
    <col min="2816" max="3060" width="9.140625" style="1" customWidth="1"/>
    <col min="3061" max="3061" width="30.140625" style="1" customWidth="1"/>
    <col min="3062" max="3062" width="95" style="1" customWidth="1"/>
    <col min="3063" max="3063" width="13.85546875" style="1" customWidth="1"/>
    <col min="3064" max="3064" width="10.42578125" style="1" customWidth="1"/>
    <col min="3065" max="3065" width="12.140625" style="1"/>
    <col min="3066" max="3066" width="31.140625" style="1" customWidth="1"/>
    <col min="3067" max="3067" width="99.5703125" style="1" customWidth="1"/>
    <col min="3068" max="3068" width="18.28515625" style="1" customWidth="1"/>
    <col min="3069" max="3070" width="14.85546875" style="1" customWidth="1"/>
    <col min="3071" max="3071" width="11.7109375" style="1" customWidth="1"/>
    <col min="3072" max="3316" width="9.140625" style="1" customWidth="1"/>
    <col min="3317" max="3317" width="30.140625" style="1" customWidth="1"/>
    <col min="3318" max="3318" width="95" style="1" customWidth="1"/>
    <col min="3319" max="3319" width="13.85546875" style="1" customWidth="1"/>
    <col min="3320" max="3320" width="10.42578125" style="1" customWidth="1"/>
    <col min="3321" max="3321" width="12.140625" style="1"/>
    <col min="3322" max="3322" width="31.140625" style="1" customWidth="1"/>
    <col min="3323" max="3323" width="99.5703125" style="1" customWidth="1"/>
    <col min="3324" max="3324" width="18.28515625" style="1" customWidth="1"/>
    <col min="3325" max="3326" width="14.85546875" style="1" customWidth="1"/>
    <col min="3327" max="3327" width="11.7109375" style="1" customWidth="1"/>
    <col min="3328" max="3572" width="9.140625" style="1" customWidth="1"/>
    <col min="3573" max="3573" width="30.140625" style="1" customWidth="1"/>
    <col min="3574" max="3574" width="95" style="1" customWidth="1"/>
    <col min="3575" max="3575" width="13.85546875" style="1" customWidth="1"/>
    <col min="3576" max="3576" width="10.42578125" style="1" customWidth="1"/>
    <col min="3577" max="3577" width="12.140625" style="1"/>
    <col min="3578" max="3578" width="31.140625" style="1" customWidth="1"/>
    <col min="3579" max="3579" width="99.5703125" style="1" customWidth="1"/>
    <col min="3580" max="3580" width="18.28515625" style="1" customWidth="1"/>
    <col min="3581" max="3582" width="14.85546875" style="1" customWidth="1"/>
    <col min="3583" max="3583" width="11.7109375" style="1" customWidth="1"/>
    <col min="3584" max="3828" width="9.140625" style="1" customWidth="1"/>
    <col min="3829" max="3829" width="30.140625" style="1" customWidth="1"/>
    <col min="3830" max="3830" width="95" style="1" customWidth="1"/>
    <col min="3831" max="3831" width="13.85546875" style="1" customWidth="1"/>
    <col min="3832" max="3832" width="10.42578125" style="1" customWidth="1"/>
    <col min="3833" max="3833" width="12.140625" style="1"/>
    <col min="3834" max="3834" width="31.140625" style="1" customWidth="1"/>
    <col min="3835" max="3835" width="99.5703125" style="1" customWidth="1"/>
    <col min="3836" max="3836" width="18.28515625" style="1" customWidth="1"/>
    <col min="3837" max="3838" width="14.85546875" style="1" customWidth="1"/>
    <col min="3839" max="3839" width="11.7109375" style="1" customWidth="1"/>
    <col min="3840" max="4084" width="9.140625" style="1" customWidth="1"/>
    <col min="4085" max="4085" width="30.140625" style="1" customWidth="1"/>
    <col min="4086" max="4086" width="95" style="1" customWidth="1"/>
    <col min="4087" max="4087" width="13.85546875" style="1" customWidth="1"/>
    <col min="4088" max="4088" width="10.42578125" style="1" customWidth="1"/>
    <col min="4089" max="4089" width="12.140625" style="1"/>
    <col min="4090" max="4090" width="31.140625" style="1" customWidth="1"/>
    <col min="4091" max="4091" width="99.5703125" style="1" customWidth="1"/>
    <col min="4092" max="4092" width="18.28515625" style="1" customWidth="1"/>
    <col min="4093" max="4094" width="14.85546875" style="1" customWidth="1"/>
    <col min="4095" max="4095" width="11.7109375" style="1" customWidth="1"/>
    <col min="4096" max="4340" width="9.140625" style="1" customWidth="1"/>
    <col min="4341" max="4341" width="30.140625" style="1" customWidth="1"/>
    <col min="4342" max="4342" width="95" style="1" customWidth="1"/>
    <col min="4343" max="4343" width="13.85546875" style="1" customWidth="1"/>
    <col min="4344" max="4344" width="10.42578125" style="1" customWidth="1"/>
    <col min="4345" max="4345" width="12.140625" style="1"/>
    <col min="4346" max="4346" width="31.140625" style="1" customWidth="1"/>
    <col min="4347" max="4347" width="99.5703125" style="1" customWidth="1"/>
    <col min="4348" max="4348" width="18.28515625" style="1" customWidth="1"/>
    <col min="4349" max="4350" width="14.85546875" style="1" customWidth="1"/>
    <col min="4351" max="4351" width="11.7109375" style="1" customWidth="1"/>
    <col min="4352" max="4596" width="9.140625" style="1" customWidth="1"/>
    <col min="4597" max="4597" width="30.140625" style="1" customWidth="1"/>
    <col min="4598" max="4598" width="95" style="1" customWidth="1"/>
    <col min="4599" max="4599" width="13.85546875" style="1" customWidth="1"/>
    <col min="4600" max="4600" width="10.42578125" style="1" customWidth="1"/>
    <col min="4601" max="4601" width="12.140625" style="1"/>
    <col min="4602" max="4602" width="31.140625" style="1" customWidth="1"/>
    <col min="4603" max="4603" width="99.5703125" style="1" customWidth="1"/>
    <col min="4604" max="4604" width="18.28515625" style="1" customWidth="1"/>
    <col min="4605" max="4606" width="14.85546875" style="1" customWidth="1"/>
    <col min="4607" max="4607" width="11.7109375" style="1" customWidth="1"/>
    <col min="4608" max="4852" width="9.140625" style="1" customWidth="1"/>
    <col min="4853" max="4853" width="30.140625" style="1" customWidth="1"/>
    <col min="4854" max="4854" width="95" style="1" customWidth="1"/>
    <col min="4855" max="4855" width="13.85546875" style="1" customWidth="1"/>
    <col min="4856" max="4856" width="10.42578125" style="1" customWidth="1"/>
    <col min="4857" max="4857" width="12.140625" style="1"/>
    <col min="4858" max="4858" width="31.140625" style="1" customWidth="1"/>
    <col min="4859" max="4859" width="99.5703125" style="1" customWidth="1"/>
    <col min="4860" max="4860" width="18.28515625" style="1" customWidth="1"/>
    <col min="4861" max="4862" width="14.85546875" style="1" customWidth="1"/>
    <col min="4863" max="4863" width="11.7109375" style="1" customWidth="1"/>
    <col min="4864" max="5108" width="9.140625" style="1" customWidth="1"/>
    <col min="5109" max="5109" width="30.140625" style="1" customWidth="1"/>
    <col min="5110" max="5110" width="95" style="1" customWidth="1"/>
    <col min="5111" max="5111" width="13.85546875" style="1" customWidth="1"/>
    <col min="5112" max="5112" width="10.42578125" style="1" customWidth="1"/>
    <col min="5113" max="5113" width="12.140625" style="1"/>
    <col min="5114" max="5114" width="31.140625" style="1" customWidth="1"/>
    <col min="5115" max="5115" width="99.5703125" style="1" customWidth="1"/>
    <col min="5116" max="5116" width="18.28515625" style="1" customWidth="1"/>
    <col min="5117" max="5118" width="14.85546875" style="1" customWidth="1"/>
    <col min="5119" max="5119" width="11.7109375" style="1" customWidth="1"/>
    <col min="5120" max="5364" width="9.140625" style="1" customWidth="1"/>
    <col min="5365" max="5365" width="30.140625" style="1" customWidth="1"/>
    <col min="5366" max="5366" width="95" style="1" customWidth="1"/>
    <col min="5367" max="5367" width="13.85546875" style="1" customWidth="1"/>
    <col min="5368" max="5368" width="10.42578125" style="1" customWidth="1"/>
    <col min="5369" max="5369" width="12.140625" style="1"/>
    <col min="5370" max="5370" width="31.140625" style="1" customWidth="1"/>
    <col min="5371" max="5371" width="99.5703125" style="1" customWidth="1"/>
    <col min="5372" max="5372" width="18.28515625" style="1" customWidth="1"/>
    <col min="5373" max="5374" width="14.85546875" style="1" customWidth="1"/>
    <col min="5375" max="5375" width="11.7109375" style="1" customWidth="1"/>
    <col min="5376" max="5620" width="9.140625" style="1" customWidth="1"/>
    <col min="5621" max="5621" width="30.140625" style="1" customWidth="1"/>
    <col min="5622" max="5622" width="95" style="1" customWidth="1"/>
    <col min="5623" max="5623" width="13.85546875" style="1" customWidth="1"/>
    <col min="5624" max="5624" width="10.42578125" style="1" customWidth="1"/>
    <col min="5625" max="5625" width="12.140625" style="1"/>
    <col min="5626" max="5626" width="31.140625" style="1" customWidth="1"/>
    <col min="5627" max="5627" width="99.5703125" style="1" customWidth="1"/>
    <col min="5628" max="5628" width="18.28515625" style="1" customWidth="1"/>
    <col min="5629" max="5630" width="14.85546875" style="1" customWidth="1"/>
    <col min="5631" max="5631" width="11.7109375" style="1" customWidth="1"/>
    <col min="5632" max="5876" width="9.140625" style="1" customWidth="1"/>
    <col min="5877" max="5877" width="30.140625" style="1" customWidth="1"/>
    <col min="5878" max="5878" width="95" style="1" customWidth="1"/>
    <col min="5879" max="5879" width="13.85546875" style="1" customWidth="1"/>
    <col min="5880" max="5880" width="10.42578125" style="1" customWidth="1"/>
    <col min="5881" max="5881" width="12.140625" style="1"/>
    <col min="5882" max="5882" width="31.140625" style="1" customWidth="1"/>
    <col min="5883" max="5883" width="99.5703125" style="1" customWidth="1"/>
    <col min="5884" max="5884" width="18.28515625" style="1" customWidth="1"/>
    <col min="5885" max="5886" width="14.85546875" style="1" customWidth="1"/>
    <col min="5887" max="5887" width="11.7109375" style="1" customWidth="1"/>
    <col min="5888" max="6132" width="9.140625" style="1" customWidth="1"/>
    <col min="6133" max="6133" width="30.140625" style="1" customWidth="1"/>
    <col min="6134" max="6134" width="95" style="1" customWidth="1"/>
    <col min="6135" max="6135" width="13.85546875" style="1" customWidth="1"/>
    <col min="6136" max="6136" width="10.42578125" style="1" customWidth="1"/>
    <col min="6137" max="6137" width="12.140625" style="1"/>
    <col min="6138" max="6138" width="31.140625" style="1" customWidth="1"/>
    <col min="6139" max="6139" width="99.5703125" style="1" customWidth="1"/>
    <col min="6140" max="6140" width="18.28515625" style="1" customWidth="1"/>
    <col min="6141" max="6142" width="14.85546875" style="1" customWidth="1"/>
    <col min="6143" max="6143" width="11.7109375" style="1" customWidth="1"/>
    <col min="6144" max="6388" width="9.140625" style="1" customWidth="1"/>
    <col min="6389" max="6389" width="30.140625" style="1" customWidth="1"/>
    <col min="6390" max="6390" width="95" style="1" customWidth="1"/>
    <col min="6391" max="6391" width="13.85546875" style="1" customWidth="1"/>
    <col min="6392" max="6392" width="10.42578125" style="1" customWidth="1"/>
    <col min="6393" max="6393" width="12.140625" style="1"/>
    <col min="6394" max="6394" width="31.140625" style="1" customWidth="1"/>
    <col min="6395" max="6395" width="99.5703125" style="1" customWidth="1"/>
    <col min="6396" max="6396" width="18.28515625" style="1" customWidth="1"/>
    <col min="6397" max="6398" width="14.85546875" style="1" customWidth="1"/>
    <col min="6399" max="6399" width="11.7109375" style="1" customWidth="1"/>
    <col min="6400" max="6644" width="9.140625" style="1" customWidth="1"/>
    <col min="6645" max="6645" width="30.140625" style="1" customWidth="1"/>
    <col min="6646" max="6646" width="95" style="1" customWidth="1"/>
    <col min="6647" max="6647" width="13.85546875" style="1" customWidth="1"/>
    <col min="6648" max="6648" width="10.42578125" style="1" customWidth="1"/>
    <col min="6649" max="6649" width="12.140625" style="1"/>
    <col min="6650" max="6650" width="31.140625" style="1" customWidth="1"/>
    <col min="6651" max="6651" width="99.5703125" style="1" customWidth="1"/>
    <col min="6652" max="6652" width="18.28515625" style="1" customWidth="1"/>
    <col min="6653" max="6654" width="14.85546875" style="1" customWidth="1"/>
    <col min="6655" max="6655" width="11.7109375" style="1" customWidth="1"/>
    <col min="6656" max="6900" width="9.140625" style="1" customWidth="1"/>
    <col min="6901" max="6901" width="30.140625" style="1" customWidth="1"/>
    <col min="6902" max="6902" width="95" style="1" customWidth="1"/>
    <col min="6903" max="6903" width="13.85546875" style="1" customWidth="1"/>
    <col min="6904" max="6904" width="10.42578125" style="1" customWidth="1"/>
    <col min="6905" max="6905" width="12.140625" style="1"/>
    <col min="6906" max="6906" width="31.140625" style="1" customWidth="1"/>
    <col min="6907" max="6907" width="99.5703125" style="1" customWidth="1"/>
    <col min="6908" max="6908" width="18.28515625" style="1" customWidth="1"/>
    <col min="6909" max="6910" width="14.85546875" style="1" customWidth="1"/>
    <col min="6911" max="6911" width="11.7109375" style="1" customWidth="1"/>
    <col min="6912" max="7156" width="9.140625" style="1" customWidth="1"/>
    <col min="7157" max="7157" width="30.140625" style="1" customWidth="1"/>
    <col min="7158" max="7158" width="95" style="1" customWidth="1"/>
    <col min="7159" max="7159" width="13.85546875" style="1" customWidth="1"/>
    <col min="7160" max="7160" width="10.42578125" style="1" customWidth="1"/>
    <col min="7161" max="7161" width="12.140625" style="1"/>
    <col min="7162" max="7162" width="31.140625" style="1" customWidth="1"/>
    <col min="7163" max="7163" width="99.5703125" style="1" customWidth="1"/>
    <col min="7164" max="7164" width="18.28515625" style="1" customWidth="1"/>
    <col min="7165" max="7166" width="14.85546875" style="1" customWidth="1"/>
    <col min="7167" max="7167" width="11.7109375" style="1" customWidth="1"/>
    <col min="7168" max="7412" width="9.140625" style="1" customWidth="1"/>
    <col min="7413" max="7413" width="30.140625" style="1" customWidth="1"/>
    <col min="7414" max="7414" width="95" style="1" customWidth="1"/>
    <col min="7415" max="7415" width="13.85546875" style="1" customWidth="1"/>
    <col min="7416" max="7416" width="10.42578125" style="1" customWidth="1"/>
    <col min="7417" max="7417" width="12.140625" style="1"/>
    <col min="7418" max="7418" width="31.140625" style="1" customWidth="1"/>
    <col min="7419" max="7419" width="99.5703125" style="1" customWidth="1"/>
    <col min="7420" max="7420" width="18.28515625" style="1" customWidth="1"/>
    <col min="7421" max="7422" width="14.85546875" style="1" customWidth="1"/>
    <col min="7423" max="7423" width="11.7109375" style="1" customWidth="1"/>
    <col min="7424" max="7668" width="9.140625" style="1" customWidth="1"/>
    <col min="7669" max="7669" width="30.140625" style="1" customWidth="1"/>
    <col min="7670" max="7670" width="95" style="1" customWidth="1"/>
    <col min="7671" max="7671" width="13.85546875" style="1" customWidth="1"/>
    <col min="7672" max="7672" width="10.42578125" style="1" customWidth="1"/>
    <col min="7673" max="7673" width="12.140625" style="1"/>
    <col min="7674" max="7674" width="31.140625" style="1" customWidth="1"/>
    <col min="7675" max="7675" width="99.5703125" style="1" customWidth="1"/>
    <col min="7676" max="7676" width="18.28515625" style="1" customWidth="1"/>
    <col min="7677" max="7678" width="14.85546875" style="1" customWidth="1"/>
    <col min="7679" max="7679" width="11.7109375" style="1" customWidth="1"/>
    <col min="7680" max="7924" width="9.140625" style="1" customWidth="1"/>
    <col min="7925" max="7925" width="30.140625" style="1" customWidth="1"/>
    <col min="7926" max="7926" width="95" style="1" customWidth="1"/>
    <col min="7927" max="7927" width="13.85546875" style="1" customWidth="1"/>
    <col min="7928" max="7928" width="10.42578125" style="1" customWidth="1"/>
    <col min="7929" max="7929" width="12.140625" style="1"/>
    <col min="7930" max="7930" width="31.140625" style="1" customWidth="1"/>
    <col min="7931" max="7931" width="99.5703125" style="1" customWidth="1"/>
    <col min="7932" max="7932" width="18.28515625" style="1" customWidth="1"/>
    <col min="7933" max="7934" width="14.85546875" style="1" customWidth="1"/>
    <col min="7935" max="7935" width="11.7109375" style="1" customWidth="1"/>
    <col min="7936" max="8180" width="9.140625" style="1" customWidth="1"/>
    <col min="8181" max="8181" width="30.140625" style="1" customWidth="1"/>
    <col min="8182" max="8182" width="95" style="1" customWidth="1"/>
    <col min="8183" max="8183" width="13.85546875" style="1" customWidth="1"/>
    <col min="8184" max="8184" width="10.42578125" style="1" customWidth="1"/>
    <col min="8185" max="8185" width="12.140625" style="1"/>
    <col min="8186" max="8186" width="31.140625" style="1" customWidth="1"/>
    <col min="8187" max="8187" width="99.5703125" style="1" customWidth="1"/>
    <col min="8188" max="8188" width="18.28515625" style="1" customWidth="1"/>
    <col min="8189" max="8190" width="14.85546875" style="1" customWidth="1"/>
    <col min="8191" max="8191" width="11.7109375" style="1" customWidth="1"/>
    <col min="8192" max="8436" width="9.140625" style="1" customWidth="1"/>
    <col min="8437" max="8437" width="30.140625" style="1" customWidth="1"/>
    <col min="8438" max="8438" width="95" style="1" customWidth="1"/>
    <col min="8439" max="8439" width="13.85546875" style="1" customWidth="1"/>
    <col min="8440" max="8440" width="10.42578125" style="1" customWidth="1"/>
    <col min="8441" max="8441" width="12.140625" style="1"/>
    <col min="8442" max="8442" width="31.140625" style="1" customWidth="1"/>
    <col min="8443" max="8443" width="99.5703125" style="1" customWidth="1"/>
    <col min="8444" max="8444" width="18.28515625" style="1" customWidth="1"/>
    <col min="8445" max="8446" width="14.85546875" style="1" customWidth="1"/>
    <col min="8447" max="8447" width="11.7109375" style="1" customWidth="1"/>
    <col min="8448" max="8692" width="9.140625" style="1" customWidth="1"/>
    <col min="8693" max="8693" width="30.140625" style="1" customWidth="1"/>
    <col min="8694" max="8694" width="95" style="1" customWidth="1"/>
    <col min="8695" max="8695" width="13.85546875" style="1" customWidth="1"/>
    <col min="8696" max="8696" width="10.42578125" style="1" customWidth="1"/>
    <col min="8697" max="8697" width="12.140625" style="1"/>
    <col min="8698" max="8698" width="31.140625" style="1" customWidth="1"/>
    <col min="8699" max="8699" width="99.5703125" style="1" customWidth="1"/>
    <col min="8700" max="8700" width="18.28515625" style="1" customWidth="1"/>
    <col min="8701" max="8702" width="14.85546875" style="1" customWidth="1"/>
    <col min="8703" max="8703" width="11.7109375" style="1" customWidth="1"/>
    <col min="8704" max="8948" width="9.140625" style="1" customWidth="1"/>
    <col min="8949" max="8949" width="30.140625" style="1" customWidth="1"/>
    <col min="8950" max="8950" width="95" style="1" customWidth="1"/>
    <col min="8951" max="8951" width="13.85546875" style="1" customWidth="1"/>
    <col min="8952" max="8952" width="10.42578125" style="1" customWidth="1"/>
    <col min="8953" max="8953" width="12.140625" style="1"/>
    <col min="8954" max="8954" width="31.140625" style="1" customWidth="1"/>
    <col min="8955" max="8955" width="99.5703125" style="1" customWidth="1"/>
    <col min="8956" max="8956" width="18.28515625" style="1" customWidth="1"/>
    <col min="8957" max="8958" width="14.85546875" style="1" customWidth="1"/>
    <col min="8959" max="8959" width="11.7109375" style="1" customWidth="1"/>
    <col min="8960" max="9204" width="9.140625" style="1" customWidth="1"/>
    <col min="9205" max="9205" width="30.140625" style="1" customWidth="1"/>
    <col min="9206" max="9206" width="95" style="1" customWidth="1"/>
    <col min="9207" max="9207" width="13.85546875" style="1" customWidth="1"/>
    <col min="9208" max="9208" width="10.42578125" style="1" customWidth="1"/>
    <col min="9209" max="9209" width="12.140625" style="1"/>
    <col min="9210" max="9210" width="31.140625" style="1" customWidth="1"/>
    <col min="9211" max="9211" width="99.5703125" style="1" customWidth="1"/>
    <col min="9212" max="9212" width="18.28515625" style="1" customWidth="1"/>
    <col min="9213" max="9214" width="14.85546875" style="1" customWidth="1"/>
    <col min="9215" max="9215" width="11.7109375" style="1" customWidth="1"/>
    <col min="9216" max="9460" width="9.140625" style="1" customWidth="1"/>
    <col min="9461" max="9461" width="30.140625" style="1" customWidth="1"/>
    <col min="9462" max="9462" width="95" style="1" customWidth="1"/>
    <col min="9463" max="9463" width="13.85546875" style="1" customWidth="1"/>
    <col min="9464" max="9464" width="10.42578125" style="1" customWidth="1"/>
    <col min="9465" max="9465" width="12.140625" style="1"/>
    <col min="9466" max="9466" width="31.140625" style="1" customWidth="1"/>
    <col min="9467" max="9467" width="99.5703125" style="1" customWidth="1"/>
    <col min="9468" max="9468" width="18.28515625" style="1" customWidth="1"/>
    <col min="9469" max="9470" width="14.85546875" style="1" customWidth="1"/>
    <col min="9471" max="9471" width="11.7109375" style="1" customWidth="1"/>
    <col min="9472" max="9716" width="9.140625" style="1" customWidth="1"/>
    <col min="9717" max="9717" width="30.140625" style="1" customWidth="1"/>
    <col min="9718" max="9718" width="95" style="1" customWidth="1"/>
    <col min="9719" max="9719" width="13.85546875" style="1" customWidth="1"/>
    <col min="9720" max="9720" width="10.42578125" style="1" customWidth="1"/>
    <col min="9721" max="9721" width="12.140625" style="1"/>
    <col min="9722" max="9722" width="31.140625" style="1" customWidth="1"/>
    <col min="9723" max="9723" width="99.5703125" style="1" customWidth="1"/>
    <col min="9724" max="9724" width="18.28515625" style="1" customWidth="1"/>
    <col min="9725" max="9726" width="14.85546875" style="1" customWidth="1"/>
    <col min="9727" max="9727" width="11.7109375" style="1" customWidth="1"/>
    <col min="9728" max="9972" width="9.140625" style="1" customWidth="1"/>
    <col min="9973" max="9973" width="30.140625" style="1" customWidth="1"/>
    <col min="9974" max="9974" width="95" style="1" customWidth="1"/>
    <col min="9975" max="9975" width="13.85546875" style="1" customWidth="1"/>
    <col min="9976" max="9976" width="10.42578125" style="1" customWidth="1"/>
    <col min="9977" max="9977" width="12.140625" style="1"/>
    <col min="9978" max="9978" width="31.140625" style="1" customWidth="1"/>
    <col min="9979" max="9979" width="99.5703125" style="1" customWidth="1"/>
    <col min="9980" max="9980" width="18.28515625" style="1" customWidth="1"/>
    <col min="9981" max="9982" width="14.85546875" style="1" customWidth="1"/>
    <col min="9983" max="9983" width="11.7109375" style="1" customWidth="1"/>
    <col min="9984" max="10228" width="9.140625" style="1" customWidth="1"/>
    <col min="10229" max="10229" width="30.140625" style="1" customWidth="1"/>
    <col min="10230" max="10230" width="95" style="1" customWidth="1"/>
    <col min="10231" max="10231" width="13.85546875" style="1" customWidth="1"/>
    <col min="10232" max="10232" width="10.42578125" style="1" customWidth="1"/>
    <col min="10233" max="10233" width="12.140625" style="1"/>
    <col min="10234" max="10234" width="31.140625" style="1" customWidth="1"/>
    <col min="10235" max="10235" width="99.5703125" style="1" customWidth="1"/>
    <col min="10236" max="10236" width="18.28515625" style="1" customWidth="1"/>
    <col min="10237" max="10238" width="14.85546875" style="1" customWidth="1"/>
    <col min="10239" max="10239" width="11.7109375" style="1" customWidth="1"/>
    <col min="10240" max="10484" width="9.140625" style="1" customWidth="1"/>
    <col min="10485" max="10485" width="30.140625" style="1" customWidth="1"/>
    <col min="10486" max="10486" width="95" style="1" customWidth="1"/>
    <col min="10487" max="10487" width="13.85546875" style="1" customWidth="1"/>
    <col min="10488" max="10488" width="10.42578125" style="1" customWidth="1"/>
    <col min="10489" max="10489" width="12.140625" style="1"/>
    <col min="10490" max="10490" width="31.140625" style="1" customWidth="1"/>
    <col min="10491" max="10491" width="99.5703125" style="1" customWidth="1"/>
    <col min="10492" max="10492" width="18.28515625" style="1" customWidth="1"/>
    <col min="10493" max="10494" width="14.85546875" style="1" customWidth="1"/>
    <col min="10495" max="10495" width="11.7109375" style="1" customWidth="1"/>
    <col min="10496" max="10740" width="9.140625" style="1" customWidth="1"/>
    <col min="10741" max="10741" width="30.140625" style="1" customWidth="1"/>
    <col min="10742" max="10742" width="95" style="1" customWidth="1"/>
    <col min="10743" max="10743" width="13.85546875" style="1" customWidth="1"/>
    <col min="10744" max="10744" width="10.42578125" style="1" customWidth="1"/>
    <col min="10745" max="10745" width="12.140625" style="1"/>
    <col min="10746" max="10746" width="31.140625" style="1" customWidth="1"/>
    <col min="10747" max="10747" width="99.5703125" style="1" customWidth="1"/>
    <col min="10748" max="10748" width="18.28515625" style="1" customWidth="1"/>
    <col min="10749" max="10750" width="14.85546875" style="1" customWidth="1"/>
    <col min="10751" max="10751" width="11.7109375" style="1" customWidth="1"/>
    <col min="10752" max="10996" width="9.140625" style="1" customWidth="1"/>
    <col min="10997" max="10997" width="30.140625" style="1" customWidth="1"/>
    <col min="10998" max="10998" width="95" style="1" customWidth="1"/>
    <col min="10999" max="10999" width="13.85546875" style="1" customWidth="1"/>
    <col min="11000" max="11000" width="10.42578125" style="1" customWidth="1"/>
    <col min="11001" max="11001" width="12.140625" style="1"/>
    <col min="11002" max="11002" width="31.140625" style="1" customWidth="1"/>
    <col min="11003" max="11003" width="99.5703125" style="1" customWidth="1"/>
    <col min="11004" max="11004" width="18.28515625" style="1" customWidth="1"/>
    <col min="11005" max="11006" width="14.85546875" style="1" customWidth="1"/>
    <col min="11007" max="11007" width="11.7109375" style="1" customWidth="1"/>
    <col min="11008" max="11252" width="9.140625" style="1" customWidth="1"/>
    <col min="11253" max="11253" width="30.140625" style="1" customWidth="1"/>
    <col min="11254" max="11254" width="95" style="1" customWidth="1"/>
    <col min="11255" max="11255" width="13.85546875" style="1" customWidth="1"/>
    <col min="11256" max="11256" width="10.42578125" style="1" customWidth="1"/>
    <col min="11257" max="11257" width="12.140625" style="1"/>
    <col min="11258" max="11258" width="31.140625" style="1" customWidth="1"/>
    <col min="11259" max="11259" width="99.5703125" style="1" customWidth="1"/>
    <col min="11260" max="11260" width="18.28515625" style="1" customWidth="1"/>
    <col min="11261" max="11262" width="14.85546875" style="1" customWidth="1"/>
    <col min="11263" max="11263" width="11.7109375" style="1" customWidth="1"/>
    <col min="11264" max="11508" width="9.140625" style="1" customWidth="1"/>
    <col min="11509" max="11509" width="30.140625" style="1" customWidth="1"/>
    <col min="11510" max="11510" width="95" style="1" customWidth="1"/>
    <col min="11511" max="11511" width="13.85546875" style="1" customWidth="1"/>
    <col min="11512" max="11512" width="10.42578125" style="1" customWidth="1"/>
    <col min="11513" max="11513" width="12.140625" style="1"/>
    <col min="11514" max="11514" width="31.140625" style="1" customWidth="1"/>
    <col min="11515" max="11515" width="99.5703125" style="1" customWidth="1"/>
    <col min="11516" max="11516" width="18.28515625" style="1" customWidth="1"/>
    <col min="11517" max="11518" width="14.85546875" style="1" customWidth="1"/>
    <col min="11519" max="11519" width="11.7109375" style="1" customWidth="1"/>
    <col min="11520" max="11764" width="9.140625" style="1" customWidth="1"/>
    <col min="11765" max="11765" width="30.140625" style="1" customWidth="1"/>
    <col min="11766" max="11766" width="95" style="1" customWidth="1"/>
    <col min="11767" max="11767" width="13.85546875" style="1" customWidth="1"/>
    <col min="11768" max="11768" width="10.42578125" style="1" customWidth="1"/>
    <col min="11769" max="11769" width="12.140625" style="1"/>
    <col min="11770" max="11770" width="31.140625" style="1" customWidth="1"/>
    <col min="11771" max="11771" width="99.5703125" style="1" customWidth="1"/>
    <col min="11772" max="11772" width="18.28515625" style="1" customWidth="1"/>
    <col min="11773" max="11774" width="14.85546875" style="1" customWidth="1"/>
    <col min="11775" max="11775" width="11.7109375" style="1" customWidth="1"/>
    <col min="11776" max="12020" width="9.140625" style="1" customWidth="1"/>
    <col min="12021" max="12021" width="30.140625" style="1" customWidth="1"/>
    <col min="12022" max="12022" width="95" style="1" customWidth="1"/>
    <col min="12023" max="12023" width="13.85546875" style="1" customWidth="1"/>
    <col min="12024" max="12024" width="10.42578125" style="1" customWidth="1"/>
    <col min="12025" max="12025" width="12.140625" style="1"/>
    <col min="12026" max="12026" width="31.140625" style="1" customWidth="1"/>
    <col min="12027" max="12027" width="99.5703125" style="1" customWidth="1"/>
    <col min="12028" max="12028" width="18.28515625" style="1" customWidth="1"/>
    <col min="12029" max="12030" width="14.85546875" style="1" customWidth="1"/>
    <col min="12031" max="12031" width="11.7109375" style="1" customWidth="1"/>
    <col min="12032" max="12276" width="9.140625" style="1" customWidth="1"/>
    <col min="12277" max="12277" width="30.140625" style="1" customWidth="1"/>
    <col min="12278" max="12278" width="95" style="1" customWidth="1"/>
    <col min="12279" max="12279" width="13.85546875" style="1" customWidth="1"/>
    <col min="12280" max="12280" width="10.42578125" style="1" customWidth="1"/>
    <col min="12281" max="12281" width="12.140625" style="1"/>
    <col min="12282" max="12282" width="31.140625" style="1" customWidth="1"/>
    <col min="12283" max="12283" width="99.5703125" style="1" customWidth="1"/>
    <col min="12284" max="12284" width="18.28515625" style="1" customWidth="1"/>
    <col min="12285" max="12286" width="14.85546875" style="1" customWidth="1"/>
    <col min="12287" max="12287" width="11.7109375" style="1" customWidth="1"/>
    <col min="12288" max="12532" width="9.140625" style="1" customWidth="1"/>
    <col min="12533" max="12533" width="30.140625" style="1" customWidth="1"/>
    <col min="12534" max="12534" width="95" style="1" customWidth="1"/>
    <col min="12535" max="12535" width="13.85546875" style="1" customWidth="1"/>
    <col min="12536" max="12536" width="10.42578125" style="1" customWidth="1"/>
    <col min="12537" max="12537" width="12.140625" style="1"/>
    <col min="12538" max="12538" width="31.140625" style="1" customWidth="1"/>
    <col min="12539" max="12539" width="99.5703125" style="1" customWidth="1"/>
    <col min="12540" max="12540" width="18.28515625" style="1" customWidth="1"/>
    <col min="12541" max="12542" width="14.85546875" style="1" customWidth="1"/>
    <col min="12543" max="12543" width="11.7109375" style="1" customWidth="1"/>
    <col min="12544" max="12788" width="9.140625" style="1" customWidth="1"/>
    <col min="12789" max="12789" width="30.140625" style="1" customWidth="1"/>
    <col min="12790" max="12790" width="95" style="1" customWidth="1"/>
    <col min="12791" max="12791" width="13.85546875" style="1" customWidth="1"/>
    <col min="12792" max="12792" width="10.42578125" style="1" customWidth="1"/>
    <col min="12793" max="12793" width="12.140625" style="1"/>
    <col min="12794" max="12794" width="31.140625" style="1" customWidth="1"/>
    <col min="12795" max="12795" width="99.5703125" style="1" customWidth="1"/>
    <col min="12796" max="12796" width="18.28515625" style="1" customWidth="1"/>
    <col min="12797" max="12798" width="14.85546875" style="1" customWidth="1"/>
    <col min="12799" max="12799" width="11.7109375" style="1" customWidth="1"/>
    <col min="12800" max="13044" width="9.140625" style="1" customWidth="1"/>
    <col min="13045" max="13045" width="30.140625" style="1" customWidth="1"/>
    <col min="13046" max="13046" width="95" style="1" customWidth="1"/>
    <col min="13047" max="13047" width="13.85546875" style="1" customWidth="1"/>
    <col min="13048" max="13048" width="10.42578125" style="1" customWidth="1"/>
    <col min="13049" max="13049" width="12.140625" style="1"/>
    <col min="13050" max="13050" width="31.140625" style="1" customWidth="1"/>
    <col min="13051" max="13051" width="99.5703125" style="1" customWidth="1"/>
    <col min="13052" max="13052" width="18.28515625" style="1" customWidth="1"/>
    <col min="13053" max="13054" width="14.85546875" style="1" customWidth="1"/>
    <col min="13055" max="13055" width="11.7109375" style="1" customWidth="1"/>
    <col min="13056" max="13300" width="9.140625" style="1" customWidth="1"/>
    <col min="13301" max="13301" width="30.140625" style="1" customWidth="1"/>
    <col min="13302" max="13302" width="95" style="1" customWidth="1"/>
    <col min="13303" max="13303" width="13.85546875" style="1" customWidth="1"/>
    <col min="13304" max="13304" width="10.42578125" style="1" customWidth="1"/>
    <col min="13305" max="13305" width="12.140625" style="1"/>
    <col min="13306" max="13306" width="31.140625" style="1" customWidth="1"/>
    <col min="13307" max="13307" width="99.5703125" style="1" customWidth="1"/>
    <col min="13308" max="13308" width="18.28515625" style="1" customWidth="1"/>
    <col min="13309" max="13310" width="14.85546875" style="1" customWidth="1"/>
    <col min="13311" max="13311" width="11.7109375" style="1" customWidth="1"/>
    <col min="13312" max="13556" width="9.140625" style="1" customWidth="1"/>
    <col min="13557" max="13557" width="30.140625" style="1" customWidth="1"/>
    <col min="13558" max="13558" width="95" style="1" customWidth="1"/>
    <col min="13559" max="13559" width="13.85546875" style="1" customWidth="1"/>
    <col min="13560" max="13560" width="10.42578125" style="1" customWidth="1"/>
    <col min="13561" max="13561" width="12.140625" style="1"/>
    <col min="13562" max="13562" width="31.140625" style="1" customWidth="1"/>
    <col min="13563" max="13563" width="99.5703125" style="1" customWidth="1"/>
    <col min="13564" max="13564" width="18.28515625" style="1" customWidth="1"/>
    <col min="13565" max="13566" width="14.85546875" style="1" customWidth="1"/>
    <col min="13567" max="13567" width="11.7109375" style="1" customWidth="1"/>
    <col min="13568" max="13812" width="9.140625" style="1" customWidth="1"/>
    <col min="13813" max="13813" width="30.140625" style="1" customWidth="1"/>
    <col min="13814" max="13814" width="95" style="1" customWidth="1"/>
    <col min="13815" max="13815" width="13.85546875" style="1" customWidth="1"/>
    <col min="13816" max="13816" width="10.42578125" style="1" customWidth="1"/>
    <col min="13817" max="13817" width="12.140625" style="1"/>
    <col min="13818" max="13818" width="31.140625" style="1" customWidth="1"/>
    <col min="13819" max="13819" width="99.5703125" style="1" customWidth="1"/>
    <col min="13820" max="13820" width="18.28515625" style="1" customWidth="1"/>
    <col min="13821" max="13822" width="14.85546875" style="1" customWidth="1"/>
    <col min="13823" max="13823" width="11.7109375" style="1" customWidth="1"/>
    <col min="13824" max="14068" width="9.140625" style="1" customWidth="1"/>
    <col min="14069" max="14069" width="30.140625" style="1" customWidth="1"/>
    <col min="14070" max="14070" width="95" style="1" customWidth="1"/>
    <col min="14071" max="14071" width="13.85546875" style="1" customWidth="1"/>
    <col min="14072" max="14072" width="10.42578125" style="1" customWidth="1"/>
    <col min="14073" max="14073" width="12.140625" style="1"/>
    <col min="14074" max="14074" width="31.140625" style="1" customWidth="1"/>
    <col min="14075" max="14075" width="99.5703125" style="1" customWidth="1"/>
    <col min="14076" max="14076" width="18.28515625" style="1" customWidth="1"/>
    <col min="14077" max="14078" width="14.85546875" style="1" customWidth="1"/>
    <col min="14079" max="14079" width="11.7109375" style="1" customWidth="1"/>
    <col min="14080" max="14324" width="9.140625" style="1" customWidth="1"/>
    <col min="14325" max="14325" width="30.140625" style="1" customWidth="1"/>
    <col min="14326" max="14326" width="95" style="1" customWidth="1"/>
    <col min="14327" max="14327" width="13.85546875" style="1" customWidth="1"/>
    <col min="14328" max="14328" width="10.42578125" style="1" customWidth="1"/>
    <col min="14329" max="14329" width="12.140625" style="1"/>
    <col min="14330" max="14330" width="31.140625" style="1" customWidth="1"/>
    <col min="14331" max="14331" width="99.5703125" style="1" customWidth="1"/>
    <col min="14332" max="14332" width="18.28515625" style="1" customWidth="1"/>
    <col min="14333" max="14334" width="14.85546875" style="1" customWidth="1"/>
    <col min="14335" max="14335" width="11.7109375" style="1" customWidth="1"/>
    <col min="14336" max="14580" width="9.140625" style="1" customWidth="1"/>
    <col min="14581" max="14581" width="30.140625" style="1" customWidth="1"/>
    <col min="14582" max="14582" width="95" style="1" customWidth="1"/>
    <col min="14583" max="14583" width="13.85546875" style="1" customWidth="1"/>
    <col min="14584" max="14584" width="10.42578125" style="1" customWidth="1"/>
    <col min="14585" max="14585" width="12.140625" style="1"/>
    <col min="14586" max="14586" width="31.140625" style="1" customWidth="1"/>
    <col min="14587" max="14587" width="99.5703125" style="1" customWidth="1"/>
    <col min="14588" max="14588" width="18.28515625" style="1" customWidth="1"/>
    <col min="14589" max="14590" width="14.85546875" style="1" customWidth="1"/>
    <col min="14591" max="14591" width="11.7109375" style="1" customWidth="1"/>
    <col min="14592" max="14836" width="9.140625" style="1" customWidth="1"/>
    <col min="14837" max="14837" width="30.140625" style="1" customWidth="1"/>
    <col min="14838" max="14838" width="95" style="1" customWidth="1"/>
    <col min="14839" max="14839" width="13.85546875" style="1" customWidth="1"/>
    <col min="14840" max="14840" width="10.42578125" style="1" customWidth="1"/>
    <col min="14841" max="14841" width="12.140625" style="1"/>
    <col min="14842" max="14842" width="31.140625" style="1" customWidth="1"/>
    <col min="14843" max="14843" width="99.5703125" style="1" customWidth="1"/>
    <col min="14844" max="14844" width="18.28515625" style="1" customWidth="1"/>
    <col min="14845" max="14846" width="14.85546875" style="1" customWidth="1"/>
    <col min="14847" max="14847" width="11.7109375" style="1" customWidth="1"/>
    <col min="14848" max="15092" width="9.140625" style="1" customWidth="1"/>
    <col min="15093" max="15093" width="30.140625" style="1" customWidth="1"/>
    <col min="15094" max="15094" width="95" style="1" customWidth="1"/>
    <col min="15095" max="15095" width="13.85546875" style="1" customWidth="1"/>
    <col min="15096" max="15096" width="10.42578125" style="1" customWidth="1"/>
    <col min="15097" max="15097" width="12.140625" style="1"/>
    <col min="15098" max="15098" width="31.140625" style="1" customWidth="1"/>
    <col min="15099" max="15099" width="99.5703125" style="1" customWidth="1"/>
    <col min="15100" max="15100" width="18.28515625" style="1" customWidth="1"/>
    <col min="15101" max="15102" width="14.85546875" style="1" customWidth="1"/>
    <col min="15103" max="15103" width="11.7109375" style="1" customWidth="1"/>
    <col min="15104" max="15348" width="9.140625" style="1" customWidth="1"/>
    <col min="15349" max="15349" width="30.140625" style="1" customWidth="1"/>
    <col min="15350" max="15350" width="95" style="1" customWidth="1"/>
    <col min="15351" max="15351" width="13.85546875" style="1" customWidth="1"/>
    <col min="15352" max="15352" width="10.42578125" style="1" customWidth="1"/>
    <col min="15353" max="15353" width="12.140625" style="1"/>
    <col min="15354" max="15354" width="31.140625" style="1" customWidth="1"/>
    <col min="15355" max="15355" width="99.5703125" style="1" customWidth="1"/>
    <col min="15356" max="15356" width="18.28515625" style="1" customWidth="1"/>
    <col min="15357" max="15358" width="14.85546875" style="1" customWidth="1"/>
    <col min="15359" max="15359" width="11.7109375" style="1" customWidth="1"/>
    <col min="15360" max="15604" width="9.140625" style="1" customWidth="1"/>
    <col min="15605" max="15605" width="30.140625" style="1" customWidth="1"/>
    <col min="15606" max="15606" width="95" style="1" customWidth="1"/>
    <col min="15607" max="15607" width="13.85546875" style="1" customWidth="1"/>
    <col min="15608" max="15608" width="10.42578125" style="1" customWidth="1"/>
    <col min="15609" max="15609" width="12.140625" style="1"/>
    <col min="15610" max="15610" width="31.140625" style="1" customWidth="1"/>
    <col min="15611" max="15611" width="99.5703125" style="1" customWidth="1"/>
    <col min="15612" max="15612" width="18.28515625" style="1" customWidth="1"/>
    <col min="15613" max="15614" width="14.85546875" style="1" customWidth="1"/>
    <col min="15615" max="15615" width="11.7109375" style="1" customWidth="1"/>
    <col min="15616" max="15860" width="9.140625" style="1" customWidth="1"/>
    <col min="15861" max="15861" width="30.140625" style="1" customWidth="1"/>
    <col min="15862" max="15862" width="95" style="1" customWidth="1"/>
    <col min="15863" max="15863" width="13.85546875" style="1" customWidth="1"/>
    <col min="15864" max="15864" width="10.42578125" style="1" customWidth="1"/>
    <col min="15865" max="15865" width="12.140625" style="1"/>
    <col min="15866" max="15866" width="31.140625" style="1" customWidth="1"/>
    <col min="15867" max="15867" width="99.5703125" style="1" customWidth="1"/>
    <col min="15868" max="15868" width="18.28515625" style="1" customWidth="1"/>
    <col min="15869" max="15870" width="14.85546875" style="1" customWidth="1"/>
    <col min="15871" max="15871" width="11.7109375" style="1" customWidth="1"/>
    <col min="15872" max="16116" width="9.140625" style="1" customWidth="1"/>
    <col min="16117" max="16117" width="30.140625" style="1" customWidth="1"/>
    <col min="16118" max="16118" width="95" style="1" customWidth="1"/>
    <col min="16119" max="16119" width="13.85546875" style="1" customWidth="1"/>
    <col min="16120" max="16120" width="10.42578125" style="1" customWidth="1"/>
    <col min="16121" max="16121" width="12.140625" style="1"/>
    <col min="16122" max="16122" width="31.140625" style="1" customWidth="1"/>
    <col min="16123" max="16123" width="99.5703125" style="1" customWidth="1"/>
    <col min="16124" max="16124" width="18.28515625" style="1" customWidth="1"/>
    <col min="16125" max="16126" width="14.85546875" style="1" customWidth="1"/>
    <col min="16127" max="16127" width="11.7109375" style="1" customWidth="1"/>
    <col min="16128" max="16372" width="9.140625" style="1" customWidth="1"/>
    <col min="16373" max="16373" width="30.140625" style="1" customWidth="1"/>
    <col min="16374" max="16374" width="95" style="1" customWidth="1"/>
    <col min="16375" max="16375" width="13.85546875" style="1" customWidth="1"/>
    <col min="16376" max="16384" width="10.42578125" style="1" customWidth="1"/>
  </cols>
  <sheetData>
    <row r="1" spans="1:9" x14ac:dyDescent="0.25">
      <c r="E1" s="2" t="s">
        <v>60</v>
      </c>
      <c r="F1" s="2"/>
      <c r="G1" s="2" t="s">
        <v>60</v>
      </c>
      <c r="I1" s="2" t="s">
        <v>60</v>
      </c>
    </row>
    <row r="2" spans="1:9" x14ac:dyDescent="0.25">
      <c r="E2" s="2" t="s">
        <v>72</v>
      </c>
      <c r="F2" s="2"/>
      <c r="G2" s="2" t="s">
        <v>72</v>
      </c>
      <c r="I2" s="2" t="s">
        <v>72</v>
      </c>
    </row>
    <row r="3" spans="1:9" x14ac:dyDescent="0.25">
      <c r="E3" s="2" t="s">
        <v>73</v>
      </c>
      <c r="F3" s="2"/>
      <c r="G3" s="2" t="s">
        <v>73</v>
      </c>
      <c r="I3" s="2" t="s">
        <v>73</v>
      </c>
    </row>
    <row r="4" spans="1:9" x14ac:dyDescent="0.25">
      <c r="E4" s="2" t="s">
        <v>74</v>
      </c>
      <c r="F4" s="2"/>
      <c r="G4" s="2" t="s">
        <v>74</v>
      </c>
      <c r="I4" s="2" t="s">
        <v>74</v>
      </c>
    </row>
    <row r="5" spans="1:9" x14ac:dyDescent="0.25">
      <c r="E5" s="2" t="s">
        <v>76</v>
      </c>
      <c r="F5" s="2"/>
      <c r="G5" s="2" t="s">
        <v>76</v>
      </c>
      <c r="I5" s="2" t="s">
        <v>76</v>
      </c>
    </row>
    <row r="6" spans="1:9" x14ac:dyDescent="0.25">
      <c r="E6" s="2" t="s">
        <v>77</v>
      </c>
      <c r="F6" s="2"/>
      <c r="G6" s="2" t="s">
        <v>77</v>
      </c>
      <c r="I6" s="2" t="s">
        <v>77</v>
      </c>
    </row>
    <row r="7" spans="1:9" x14ac:dyDescent="0.25">
      <c r="E7" s="2" t="s">
        <v>97</v>
      </c>
      <c r="F7" s="2"/>
      <c r="G7" s="2" t="s">
        <v>101</v>
      </c>
      <c r="I7" s="2" t="s">
        <v>105</v>
      </c>
    </row>
    <row r="8" spans="1:9" x14ac:dyDescent="0.25">
      <c r="E8" s="2"/>
      <c r="F8" s="2"/>
      <c r="G8" s="2"/>
      <c r="I8" s="2"/>
    </row>
    <row r="9" spans="1:9" x14ac:dyDescent="0.25">
      <c r="C9" s="3" t="s">
        <v>60</v>
      </c>
      <c r="E9" s="2" t="s">
        <v>60</v>
      </c>
      <c r="F9" s="2"/>
      <c r="G9" s="2" t="s">
        <v>60</v>
      </c>
      <c r="I9" s="2" t="s">
        <v>60</v>
      </c>
    </row>
    <row r="10" spans="1:9" x14ac:dyDescent="0.25">
      <c r="C10" s="4" t="s">
        <v>61</v>
      </c>
      <c r="E10" s="2" t="s">
        <v>61</v>
      </c>
      <c r="F10" s="2"/>
      <c r="G10" s="2" t="s">
        <v>61</v>
      </c>
      <c r="I10" s="2" t="s">
        <v>61</v>
      </c>
    </row>
    <row r="11" spans="1:9" x14ac:dyDescent="0.25">
      <c r="C11" s="4" t="s">
        <v>67</v>
      </c>
      <c r="E11" s="2" t="s">
        <v>67</v>
      </c>
      <c r="F11" s="2"/>
      <c r="G11" s="2" t="s">
        <v>67</v>
      </c>
      <c r="I11" s="2" t="s">
        <v>67</v>
      </c>
    </row>
    <row r="12" spans="1:9" x14ac:dyDescent="0.25">
      <c r="C12" s="4" t="s">
        <v>68</v>
      </c>
      <c r="E12" s="2" t="s">
        <v>68</v>
      </c>
      <c r="F12" s="2"/>
      <c r="G12" s="2" t="s">
        <v>68</v>
      </c>
      <c r="I12" s="2" t="s">
        <v>68</v>
      </c>
    </row>
    <row r="13" spans="1:9" x14ac:dyDescent="0.25">
      <c r="C13" s="5" t="s">
        <v>69</v>
      </c>
      <c r="E13" s="2" t="s">
        <v>87</v>
      </c>
      <c r="F13" s="2"/>
      <c r="G13" s="2" t="s">
        <v>87</v>
      </c>
      <c r="I13" s="2" t="s">
        <v>87</v>
      </c>
    </row>
    <row r="16" spans="1:9" x14ac:dyDescent="0.25">
      <c r="A16" s="55" t="s">
        <v>70</v>
      </c>
      <c r="B16" s="55"/>
      <c r="C16" s="55"/>
    </row>
    <row r="17" spans="1:242" x14ac:dyDescent="0.25">
      <c r="A17" s="6"/>
      <c r="B17" s="6"/>
    </row>
    <row r="18" spans="1:242" x14ac:dyDescent="0.25">
      <c r="B18" s="7"/>
      <c r="C18" s="8" t="s">
        <v>0</v>
      </c>
      <c r="D18" s="9" t="s">
        <v>0</v>
      </c>
      <c r="E18" s="8" t="s">
        <v>0</v>
      </c>
      <c r="F18" s="9" t="s">
        <v>0</v>
      </c>
      <c r="G18" s="8" t="s">
        <v>0</v>
      </c>
      <c r="H18" s="9" t="s">
        <v>0</v>
      </c>
      <c r="I18" s="8" t="s">
        <v>0</v>
      </c>
    </row>
    <row r="19" spans="1:242" ht="33.75" customHeight="1" x14ac:dyDescent="0.25">
      <c r="A19" s="10" t="s">
        <v>1</v>
      </c>
      <c r="B19" s="10" t="s">
        <v>2</v>
      </c>
      <c r="C19" s="10" t="s">
        <v>71</v>
      </c>
      <c r="D19" s="11" t="s">
        <v>75</v>
      </c>
      <c r="E19" s="52" t="s">
        <v>100</v>
      </c>
      <c r="F19" s="11" t="s">
        <v>98</v>
      </c>
      <c r="G19" s="52" t="s">
        <v>103</v>
      </c>
      <c r="H19" s="11" t="s">
        <v>102</v>
      </c>
      <c r="I19" s="10" t="s">
        <v>71</v>
      </c>
    </row>
    <row r="20" spans="1:242" ht="19.5" x14ac:dyDescent="0.35">
      <c r="A20" s="34" t="s">
        <v>3</v>
      </c>
      <c r="B20" s="35" t="s">
        <v>4</v>
      </c>
      <c r="C20" s="12">
        <f t="shared" ref="C20:H20" si="0">C24+C28+C29+C34+C37+C43+C49+C54+C83+C63</f>
        <v>393401</v>
      </c>
      <c r="D20" s="13">
        <f t="shared" si="0"/>
        <v>4354.7999999999993</v>
      </c>
      <c r="E20" s="49">
        <f t="shared" si="0"/>
        <v>397755.8</v>
      </c>
      <c r="F20" s="13">
        <f t="shared" si="0"/>
        <v>18427.599999999999</v>
      </c>
      <c r="G20" s="49">
        <f t="shared" si="0"/>
        <v>416183.4</v>
      </c>
      <c r="H20" s="13">
        <f t="shared" si="0"/>
        <v>13200</v>
      </c>
      <c r="I20" s="49">
        <f>I24+I28+I29+I34+I37+I43+I49+I54+I83+I63</f>
        <v>429383.4</v>
      </c>
      <c r="J20" s="54"/>
    </row>
    <row r="21" spans="1:242" ht="19.5" x14ac:dyDescent="0.35">
      <c r="A21" s="36"/>
      <c r="B21" s="37" t="s">
        <v>5</v>
      </c>
      <c r="C21" s="14">
        <f t="shared" ref="C21:I21" si="1">SUM(C20-C26)</f>
        <v>333606.2</v>
      </c>
      <c r="D21" s="15">
        <f t="shared" si="1"/>
        <v>2130.5999999999995</v>
      </c>
      <c r="E21" s="50">
        <f t="shared" si="1"/>
        <v>335736.8</v>
      </c>
      <c r="F21" s="15">
        <f>SUM(F20-F26)</f>
        <v>15346.599999999999</v>
      </c>
      <c r="G21" s="50">
        <f t="shared" si="1"/>
        <v>351083.4</v>
      </c>
      <c r="H21" s="15">
        <f>SUM(H20-H26)</f>
        <v>12350</v>
      </c>
      <c r="I21" s="50">
        <f t="shared" si="1"/>
        <v>363433.4</v>
      </c>
      <c r="K21" s="54"/>
    </row>
    <row r="22" spans="1:242" ht="19.5" x14ac:dyDescent="0.35">
      <c r="A22" s="10"/>
      <c r="B22" s="38" t="s">
        <v>6</v>
      </c>
      <c r="C22" s="12">
        <f>SUM(C24,C28,C29,C34)</f>
        <v>378122</v>
      </c>
      <c r="D22" s="13">
        <f t="shared" ref="D22:I22" si="2">SUM(D24,D28,D29,D34)</f>
        <v>2224.1999999999998</v>
      </c>
      <c r="E22" s="49">
        <f t="shared" si="2"/>
        <v>380346.2</v>
      </c>
      <c r="F22" s="13">
        <f>SUM(F24,F28,F29,F34)</f>
        <v>15535.6</v>
      </c>
      <c r="G22" s="49">
        <f t="shared" si="2"/>
        <v>395881.80000000005</v>
      </c>
      <c r="H22" s="13">
        <f>SUM(H24,H28,H29,H34)</f>
        <v>9600</v>
      </c>
      <c r="I22" s="49">
        <f t="shared" si="2"/>
        <v>405481.80000000005</v>
      </c>
    </row>
    <row r="23" spans="1:242" ht="19.5" x14ac:dyDescent="0.35">
      <c r="A23" s="10"/>
      <c r="B23" s="38" t="s">
        <v>7</v>
      </c>
      <c r="C23" s="12">
        <f t="shared" ref="C23:I23" si="3">SUM(C37,C43,C49,C54,C83,C63)</f>
        <v>15279</v>
      </c>
      <c r="D23" s="13">
        <f t="shared" si="3"/>
        <v>2130.6</v>
      </c>
      <c r="E23" s="49">
        <f t="shared" si="3"/>
        <v>17409.599999999999</v>
      </c>
      <c r="F23" s="13">
        <f t="shared" si="3"/>
        <v>2892</v>
      </c>
      <c r="G23" s="49">
        <f t="shared" si="3"/>
        <v>20301.599999999999</v>
      </c>
      <c r="H23" s="13">
        <f t="shared" si="3"/>
        <v>3600</v>
      </c>
      <c r="I23" s="49">
        <f t="shared" si="3"/>
        <v>23901.599999999999</v>
      </c>
      <c r="J23" s="1" t="s">
        <v>104</v>
      </c>
    </row>
    <row r="24" spans="1:242" ht="19.5" x14ac:dyDescent="0.35">
      <c r="A24" s="10" t="s">
        <v>8</v>
      </c>
      <c r="B24" s="39" t="s">
        <v>9</v>
      </c>
      <c r="C24" s="12">
        <f>C25+C26</f>
        <v>300850</v>
      </c>
      <c r="D24" s="13">
        <f>D25+D26</f>
        <v>2224.1999999999998</v>
      </c>
      <c r="E24" s="49">
        <f>E25+E26</f>
        <v>303074.2</v>
      </c>
      <c r="F24" s="13">
        <v>12335.6</v>
      </c>
      <c r="G24" s="49">
        <f>G25+G26</f>
        <v>315409.80000000005</v>
      </c>
      <c r="H24" s="13">
        <v>4800</v>
      </c>
      <c r="I24" s="49">
        <f>I25+I26</f>
        <v>320209.80000000005</v>
      </c>
      <c r="J24" s="30">
        <v>57245</v>
      </c>
      <c r="K24" s="30">
        <f>G24+J24+4800</f>
        <v>377454.80000000005</v>
      </c>
      <c r="L24" s="53"/>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6"/>
      <c r="BB24" s="16"/>
      <c r="BC24" s="16"/>
      <c r="BD24" s="16"/>
      <c r="BE24" s="16"/>
      <c r="BF24" s="16"/>
      <c r="BG24" s="16"/>
      <c r="BH24" s="16"/>
      <c r="BI24" s="16"/>
      <c r="BJ24" s="16"/>
      <c r="BK24" s="16"/>
      <c r="BL24" s="16"/>
      <c r="BM24" s="16"/>
      <c r="BN24" s="16"/>
      <c r="BO24" s="16"/>
      <c r="BP24" s="16"/>
      <c r="BQ24" s="16"/>
      <c r="BR24" s="16"/>
      <c r="BS24" s="16"/>
      <c r="BT24" s="16"/>
      <c r="BU24" s="16"/>
      <c r="BV24" s="16"/>
      <c r="BW24" s="16"/>
      <c r="BX24" s="16"/>
      <c r="BY24" s="16"/>
      <c r="BZ24" s="16"/>
      <c r="CA24" s="16"/>
      <c r="CB24" s="16"/>
      <c r="CC24" s="16"/>
      <c r="CD24" s="16"/>
      <c r="CE24" s="16"/>
      <c r="CF24" s="16"/>
      <c r="CG24" s="16"/>
      <c r="CH24" s="16"/>
      <c r="CI24" s="16"/>
      <c r="CJ24" s="16"/>
      <c r="CK24" s="16"/>
      <c r="CL24" s="16"/>
      <c r="CM24" s="16"/>
      <c r="CN24" s="16"/>
      <c r="CO24" s="16"/>
      <c r="CP24" s="16"/>
      <c r="CQ24" s="16"/>
      <c r="CR24" s="16"/>
      <c r="CS24" s="16"/>
      <c r="CT24" s="16"/>
      <c r="CU24" s="16"/>
      <c r="CV24" s="16"/>
      <c r="CW24" s="16"/>
      <c r="CX24" s="16"/>
      <c r="CY24" s="16"/>
      <c r="CZ24" s="16"/>
      <c r="DA24" s="16"/>
      <c r="DB24" s="16"/>
      <c r="DC24" s="16"/>
      <c r="DD24" s="16"/>
      <c r="DE24" s="16"/>
      <c r="DF24" s="16"/>
      <c r="DG24" s="16"/>
      <c r="DH24" s="16"/>
      <c r="DI24" s="16"/>
      <c r="DJ24" s="16"/>
      <c r="DK24" s="16"/>
      <c r="DL24" s="16"/>
      <c r="DM24" s="16"/>
      <c r="DN24" s="16"/>
      <c r="DO24" s="16"/>
      <c r="DP24" s="16"/>
      <c r="DQ24" s="16"/>
      <c r="DR24" s="16"/>
      <c r="DS24" s="16"/>
      <c r="DT24" s="16"/>
      <c r="DU24" s="16"/>
      <c r="DV24" s="16"/>
      <c r="DW24" s="16"/>
      <c r="DX24" s="16"/>
      <c r="DY24" s="16"/>
      <c r="DZ24" s="16"/>
      <c r="EA24" s="16"/>
      <c r="EB24" s="16"/>
      <c r="EC24" s="16"/>
      <c r="ED24" s="16"/>
      <c r="EE24" s="16"/>
      <c r="EF24" s="16"/>
      <c r="EG24" s="16"/>
      <c r="EH24" s="16"/>
      <c r="EI24" s="16"/>
      <c r="EJ24" s="16"/>
      <c r="EK24" s="16"/>
      <c r="EL24" s="16"/>
      <c r="EM24" s="16"/>
      <c r="EN24" s="16"/>
      <c r="EO24" s="16"/>
      <c r="EP24" s="16"/>
      <c r="EQ24" s="16"/>
      <c r="ER24" s="16"/>
      <c r="ES24" s="16"/>
      <c r="ET24" s="16"/>
      <c r="EU24" s="16"/>
      <c r="EV24" s="16"/>
      <c r="EW24" s="16"/>
      <c r="EX24" s="16"/>
      <c r="EY24" s="16"/>
      <c r="EZ24" s="16"/>
      <c r="FA24" s="16"/>
      <c r="FB24" s="16"/>
      <c r="FC24" s="16"/>
      <c r="FD24" s="16"/>
      <c r="FE24" s="1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HN24" s="16"/>
      <c r="HO24" s="16"/>
      <c r="HP24" s="16"/>
      <c r="HQ24" s="16"/>
      <c r="HR24" s="16"/>
      <c r="HS24" s="16"/>
      <c r="HT24" s="16"/>
      <c r="HU24" s="16"/>
      <c r="HV24" s="16"/>
      <c r="HW24" s="16"/>
      <c r="HX24" s="16"/>
      <c r="HY24" s="16"/>
      <c r="HZ24" s="16"/>
      <c r="IA24" s="16"/>
      <c r="IB24" s="16"/>
      <c r="IC24" s="16"/>
      <c r="ID24" s="16"/>
      <c r="IE24" s="16"/>
      <c r="IF24" s="16"/>
      <c r="IG24" s="16"/>
      <c r="IH24" s="16"/>
    </row>
    <row r="25" spans="1:242" ht="18.75" x14ac:dyDescent="0.3">
      <c r="A25" s="19" t="s">
        <v>10</v>
      </c>
      <c r="B25" s="40" t="s">
        <v>11</v>
      </c>
      <c r="C25" s="17">
        <f>232205.2+8850</f>
        <v>241055.2</v>
      </c>
      <c r="D25" s="18"/>
      <c r="E25" s="27">
        <f>C25+D25</f>
        <v>241055.2</v>
      </c>
      <c r="F25" s="18">
        <f>F24-F26</f>
        <v>9254.6</v>
      </c>
      <c r="G25" s="27">
        <f>F25+E25</f>
        <v>250309.80000000002</v>
      </c>
      <c r="H25" s="18">
        <f>H24-H26</f>
        <v>3950</v>
      </c>
      <c r="I25" s="27">
        <f>G25+H25</f>
        <v>254259.80000000002</v>
      </c>
      <c r="J25" s="16"/>
      <c r="K25" s="31">
        <f>K24*7.41/(35+7.41)</f>
        <v>65950.013393067682</v>
      </c>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6"/>
      <c r="BB25" s="16"/>
      <c r="BC25" s="16"/>
      <c r="BD25" s="16"/>
      <c r="BE25" s="16"/>
      <c r="BF25" s="16"/>
      <c r="BG25" s="16"/>
      <c r="BH25" s="16"/>
      <c r="BI25" s="16"/>
      <c r="BJ25" s="16"/>
      <c r="BK25" s="16"/>
      <c r="BL25" s="16"/>
      <c r="BM25" s="16"/>
      <c r="BN25" s="16"/>
      <c r="BO25" s="16"/>
      <c r="BP25" s="16"/>
      <c r="BQ25" s="16"/>
      <c r="BR25" s="16"/>
      <c r="BS25" s="16"/>
      <c r="BT25" s="16"/>
      <c r="BU25" s="16"/>
      <c r="BV25" s="16"/>
      <c r="BW25" s="16"/>
      <c r="BX25" s="16"/>
      <c r="BY25" s="16"/>
      <c r="BZ25" s="16"/>
      <c r="CA25" s="16"/>
      <c r="CB25" s="16"/>
      <c r="CC25" s="16"/>
      <c r="CD25" s="16"/>
      <c r="CE25" s="16"/>
      <c r="CF25" s="16"/>
      <c r="CG25" s="16"/>
      <c r="CH25" s="16"/>
      <c r="CI25" s="16"/>
      <c r="CJ25" s="16"/>
      <c r="CK25" s="16"/>
      <c r="CL25" s="16"/>
      <c r="CM25" s="16"/>
      <c r="CN25" s="16"/>
      <c r="CO25" s="16"/>
      <c r="CP25" s="16"/>
      <c r="CQ25" s="16"/>
      <c r="CR25" s="16"/>
      <c r="CS25" s="16"/>
      <c r="CT25" s="16"/>
      <c r="CU25" s="16"/>
      <c r="CV25" s="16"/>
      <c r="CW25" s="16"/>
      <c r="CX25" s="16"/>
      <c r="CY25" s="16"/>
      <c r="CZ25" s="16"/>
      <c r="DA25" s="16"/>
      <c r="DB25" s="16"/>
      <c r="DC25" s="16"/>
      <c r="DD25" s="16"/>
      <c r="DE25" s="16"/>
      <c r="DF25" s="16"/>
      <c r="DG25" s="16"/>
      <c r="DH25" s="16"/>
      <c r="DI25" s="16"/>
      <c r="DJ25" s="16"/>
      <c r="DK25" s="16"/>
      <c r="DL25" s="16"/>
      <c r="DM25" s="16"/>
      <c r="DN25" s="16"/>
      <c r="DO25" s="16"/>
      <c r="DP25" s="16"/>
      <c r="DQ25" s="16"/>
      <c r="DR25" s="16"/>
      <c r="DS25" s="16"/>
      <c r="DT25" s="16"/>
      <c r="DU25" s="16"/>
      <c r="DV25" s="16"/>
      <c r="DW25" s="16"/>
      <c r="DX25" s="16"/>
      <c r="DY25" s="16"/>
      <c r="DZ25" s="16"/>
      <c r="EA25" s="16"/>
      <c r="EB25" s="16"/>
      <c r="EC25" s="16"/>
      <c r="ED25" s="16"/>
      <c r="EE25" s="16"/>
      <c r="EF25" s="16"/>
      <c r="EG25" s="16"/>
      <c r="EH25" s="16"/>
      <c r="EI25" s="16"/>
      <c r="EJ25" s="16"/>
      <c r="EK25" s="16"/>
      <c r="EL25" s="16"/>
      <c r="EM25" s="16"/>
      <c r="EN25" s="16"/>
      <c r="EO25" s="16"/>
      <c r="EP25" s="16"/>
      <c r="EQ25" s="16"/>
      <c r="ER25" s="16"/>
      <c r="ES25" s="16"/>
      <c r="ET25" s="16"/>
      <c r="EU25" s="16"/>
      <c r="EV25" s="16"/>
      <c r="EW25" s="16"/>
      <c r="EX25" s="16"/>
      <c r="EY25" s="16"/>
      <c r="EZ25" s="16"/>
      <c r="FA25" s="16"/>
      <c r="FB25" s="16"/>
      <c r="FC25" s="16"/>
      <c r="FD25" s="16"/>
      <c r="FE25" s="16"/>
      <c r="FF25" s="16"/>
      <c r="FG25" s="16"/>
      <c r="FH25" s="16"/>
      <c r="FI25" s="16"/>
      <c r="FJ25" s="16"/>
      <c r="FK25" s="16"/>
      <c r="FL25" s="1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c r="HU25" s="16"/>
      <c r="HV25" s="16"/>
      <c r="HW25" s="16"/>
      <c r="HX25" s="16"/>
      <c r="HY25" s="16"/>
      <c r="HZ25" s="16"/>
      <c r="IA25" s="16"/>
      <c r="IB25" s="16"/>
      <c r="IC25" s="16"/>
      <c r="ID25" s="16"/>
      <c r="IE25" s="16"/>
      <c r="IF25" s="16"/>
      <c r="IG25" s="16"/>
      <c r="IH25" s="16"/>
    </row>
    <row r="26" spans="1:242" ht="18.75" x14ac:dyDescent="0.3">
      <c r="A26" s="19" t="s">
        <v>10</v>
      </c>
      <c r="B26" s="40" t="s">
        <v>12</v>
      </c>
      <c r="C26" s="17">
        <v>59794.8</v>
      </c>
      <c r="D26" s="18">
        <v>2224.1999999999998</v>
      </c>
      <c r="E26" s="27">
        <f>C26+D26</f>
        <v>62019</v>
      </c>
      <c r="F26" s="18">
        <f>G26-E26</f>
        <v>3081</v>
      </c>
      <c r="G26" s="27">
        <v>65100</v>
      </c>
      <c r="H26" s="18">
        <v>850</v>
      </c>
      <c r="I26" s="27">
        <f>G26+H26</f>
        <v>65950</v>
      </c>
      <c r="J26" s="16"/>
      <c r="K26" s="31">
        <f>K25-I26</f>
        <v>1.3393067682045512E-2</v>
      </c>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c r="CA26" s="16"/>
      <c r="CB26" s="16"/>
      <c r="CC26" s="16"/>
      <c r="CD26" s="16"/>
      <c r="CE26" s="16"/>
      <c r="CF26" s="16"/>
      <c r="CG26" s="16"/>
      <c r="CH26" s="16"/>
      <c r="CI26" s="16"/>
      <c r="CJ26" s="16"/>
      <c r="CK26" s="16"/>
      <c r="CL26" s="16"/>
      <c r="CM26" s="16"/>
      <c r="CN26" s="16"/>
      <c r="CO26" s="16"/>
      <c r="CP26" s="16"/>
      <c r="CQ26" s="16"/>
      <c r="CR26" s="16"/>
      <c r="CS26" s="16"/>
      <c r="CT26" s="16"/>
      <c r="CU26" s="16"/>
      <c r="CV26" s="16"/>
      <c r="CW26" s="16"/>
      <c r="CX26" s="16"/>
      <c r="CY26" s="16"/>
      <c r="CZ26" s="16"/>
      <c r="DA26" s="16"/>
      <c r="DB26" s="16"/>
      <c r="DC26" s="16"/>
      <c r="DD26" s="16"/>
      <c r="DE26" s="16"/>
      <c r="DF26" s="16"/>
      <c r="DG26" s="16"/>
      <c r="DH26" s="16"/>
      <c r="DI26" s="16"/>
      <c r="DJ26" s="16"/>
      <c r="DK26" s="16"/>
      <c r="DL26" s="16"/>
      <c r="DM26" s="16"/>
      <c r="DN26" s="16"/>
      <c r="DO26" s="16"/>
      <c r="DP26" s="16"/>
      <c r="DQ26" s="16"/>
      <c r="DR26" s="16"/>
      <c r="DS26" s="16"/>
      <c r="DT26" s="16"/>
      <c r="DU26" s="16"/>
      <c r="DV26" s="16"/>
      <c r="DW26" s="16"/>
      <c r="DX26" s="16"/>
      <c r="DY26" s="16"/>
      <c r="DZ26" s="16"/>
      <c r="EA26" s="16"/>
      <c r="EB26" s="16"/>
      <c r="EC26" s="16"/>
      <c r="ED26" s="16"/>
      <c r="EE26" s="16"/>
      <c r="EF26" s="16"/>
      <c r="EG26" s="16"/>
      <c r="EH26" s="16"/>
      <c r="EI26" s="16"/>
      <c r="EJ26" s="16"/>
      <c r="EK26" s="16"/>
      <c r="EL26" s="16"/>
      <c r="EM26" s="16"/>
      <c r="EN26" s="16"/>
      <c r="EO26" s="16"/>
      <c r="EP26" s="16"/>
      <c r="EQ26" s="16"/>
      <c r="ER26" s="16"/>
      <c r="ES26" s="16"/>
      <c r="ET26" s="16"/>
      <c r="EU26" s="16"/>
      <c r="EV26" s="16"/>
      <c r="EW26" s="16"/>
      <c r="EX26" s="16"/>
      <c r="EY26" s="16"/>
      <c r="EZ26" s="16"/>
      <c r="FA26" s="16"/>
      <c r="FB26" s="16"/>
      <c r="FC26" s="16"/>
      <c r="FD26" s="16"/>
      <c r="FE26" s="16"/>
      <c r="FF26" s="16"/>
      <c r="FG26" s="16"/>
      <c r="FH26" s="16"/>
      <c r="FI26" s="16"/>
      <c r="FJ26" s="16"/>
      <c r="FK26" s="16"/>
      <c r="FL26" s="1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c r="HU26" s="16"/>
      <c r="HV26" s="16"/>
      <c r="HW26" s="16"/>
      <c r="HX26" s="16"/>
      <c r="HY26" s="16"/>
      <c r="HZ26" s="16"/>
      <c r="IA26" s="16"/>
      <c r="IB26" s="16"/>
      <c r="IC26" s="16"/>
      <c r="ID26" s="16"/>
      <c r="IE26" s="16"/>
      <c r="IF26" s="16"/>
      <c r="IG26" s="16"/>
      <c r="IH26" s="16"/>
    </row>
    <row r="27" spans="1:242" ht="31.5" x14ac:dyDescent="0.3">
      <c r="A27" s="10" t="s">
        <v>80</v>
      </c>
      <c r="B27" s="41" t="s">
        <v>81</v>
      </c>
      <c r="C27" s="17"/>
      <c r="D27" s="18"/>
      <c r="E27" s="49">
        <v>16472</v>
      </c>
      <c r="F27" s="18"/>
      <c r="G27" s="49">
        <v>16472</v>
      </c>
      <c r="H27" s="18"/>
      <c r="I27" s="49">
        <v>16472</v>
      </c>
      <c r="J27" s="16"/>
      <c r="K27" s="32"/>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c r="BI27" s="16"/>
      <c r="BJ27" s="16"/>
      <c r="BK27" s="16"/>
      <c r="BL27" s="16"/>
      <c r="BM27" s="16"/>
      <c r="BN27" s="16"/>
      <c r="BO27" s="16"/>
      <c r="BP27" s="16"/>
      <c r="BQ27" s="16"/>
      <c r="BR27" s="16"/>
      <c r="BS27" s="16"/>
      <c r="BT27" s="16"/>
      <c r="BU27" s="16"/>
      <c r="BV27" s="16"/>
      <c r="BW27" s="16"/>
      <c r="BX27" s="16"/>
      <c r="BY27" s="16"/>
      <c r="BZ27" s="16"/>
      <c r="CA27" s="16"/>
      <c r="CB27" s="16"/>
      <c r="CC27" s="16"/>
      <c r="CD27" s="16"/>
      <c r="CE27" s="16"/>
      <c r="CF27" s="16"/>
      <c r="CG27" s="16"/>
      <c r="CH27" s="16"/>
      <c r="CI27" s="16"/>
      <c r="CJ27" s="16"/>
      <c r="CK27" s="16"/>
      <c r="CL27" s="16"/>
      <c r="CM27" s="16"/>
      <c r="CN27" s="16"/>
      <c r="CO27" s="16"/>
      <c r="CP27" s="16"/>
      <c r="CQ27" s="16"/>
      <c r="CR27" s="16"/>
      <c r="CS27" s="16"/>
      <c r="CT27" s="16"/>
      <c r="CU27" s="16"/>
      <c r="CV27" s="16"/>
      <c r="CW27" s="16"/>
      <c r="CX27" s="16"/>
      <c r="CY27" s="16"/>
      <c r="CZ27" s="16"/>
      <c r="DA27" s="16"/>
      <c r="DB27" s="16"/>
      <c r="DC27" s="16"/>
      <c r="DD27" s="16"/>
      <c r="DE27" s="16"/>
      <c r="DF27" s="16"/>
      <c r="DG27" s="16"/>
      <c r="DH27" s="16"/>
      <c r="DI27" s="16"/>
      <c r="DJ27" s="16"/>
      <c r="DK27" s="16"/>
      <c r="DL27" s="16"/>
      <c r="DM27" s="16"/>
      <c r="DN27" s="16"/>
      <c r="DO27" s="16"/>
      <c r="DP27" s="16"/>
      <c r="DQ27" s="16"/>
      <c r="DR27" s="16"/>
      <c r="DS27" s="16"/>
      <c r="DT27" s="16"/>
      <c r="DU27" s="16"/>
      <c r="DV27" s="16"/>
      <c r="DW27" s="16"/>
      <c r="DX27" s="16"/>
      <c r="DY27" s="16"/>
      <c r="DZ27" s="16"/>
      <c r="EA27" s="16"/>
      <c r="EB27" s="16"/>
      <c r="EC27" s="16"/>
      <c r="ED27" s="16"/>
      <c r="EE27" s="16"/>
      <c r="EF27" s="16"/>
      <c r="EG27" s="16"/>
      <c r="EH27" s="16"/>
      <c r="EI27" s="16"/>
      <c r="EJ27" s="16"/>
      <c r="EK27" s="16"/>
      <c r="EL27" s="16"/>
      <c r="EM27" s="16"/>
      <c r="EN27" s="16"/>
      <c r="EO27" s="16"/>
      <c r="EP27" s="16"/>
      <c r="EQ27" s="16"/>
      <c r="ER27" s="16"/>
      <c r="ES27" s="16"/>
      <c r="ET27" s="16"/>
      <c r="EU27" s="16"/>
      <c r="EV27" s="16"/>
      <c r="EW27" s="16"/>
      <c r="EX27" s="16"/>
      <c r="EY27" s="16"/>
      <c r="EZ27" s="16"/>
      <c r="FA27" s="16"/>
      <c r="FB27" s="16"/>
      <c r="FC27" s="16"/>
      <c r="FD27" s="16"/>
      <c r="FE27" s="16"/>
      <c r="FF27" s="16"/>
      <c r="FG27" s="16"/>
      <c r="FH27" s="16"/>
      <c r="FI27" s="16"/>
      <c r="FJ27" s="16"/>
      <c r="FK27" s="16"/>
      <c r="FL27" s="16"/>
      <c r="FM27" s="16"/>
      <c r="FN27" s="16"/>
      <c r="FO27" s="16"/>
      <c r="FP27" s="16"/>
      <c r="FQ27" s="16"/>
      <c r="FR27" s="16"/>
      <c r="FS27" s="16"/>
      <c r="FT27" s="16"/>
      <c r="FU27" s="16"/>
      <c r="FV27" s="16"/>
      <c r="FW27" s="16"/>
      <c r="FX27" s="16"/>
      <c r="FY27" s="16"/>
      <c r="FZ27" s="16"/>
      <c r="GA27" s="16"/>
      <c r="GB27" s="16"/>
      <c r="GC27" s="16"/>
      <c r="GD27" s="16"/>
      <c r="GE27" s="16"/>
      <c r="GF27" s="16"/>
      <c r="GG27" s="16"/>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HQ27" s="16"/>
      <c r="HR27" s="16"/>
      <c r="HS27" s="16"/>
      <c r="HT27" s="16"/>
      <c r="HU27" s="16"/>
      <c r="HV27" s="16"/>
      <c r="HW27" s="16"/>
      <c r="HX27" s="16"/>
      <c r="HY27" s="16"/>
      <c r="HZ27" s="16"/>
      <c r="IA27" s="16"/>
      <c r="IB27" s="16"/>
      <c r="IC27" s="16"/>
      <c r="ID27" s="16"/>
      <c r="IE27" s="16"/>
      <c r="IF27" s="16"/>
      <c r="IG27" s="16"/>
      <c r="IH27" s="16"/>
    </row>
    <row r="28" spans="1:242" ht="31.5" x14ac:dyDescent="0.35">
      <c r="A28" s="19" t="s">
        <v>62</v>
      </c>
      <c r="B28" s="33" t="s">
        <v>63</v>
      </c>
      <c r="C28" s="12">
        <v>16472</v>
      </c>
      <c r="D28" s="13"/>
      <c r="E28" s="27">
        <v>16472</v>
      </c>
      <c r="F28" s="13"/>
      <c r="G28" s="27">
        <v>16472</v>
      </c>
      <c r="H28" s="13"/>
      <c r="I28" s="27">
        <v>16472</v>
      </c>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c r="BL28" s="16"/>
      <c r="BM28" s="16"/>
      <c r="BN28" s="16"/>
      <c r="BO28" s="16"/>
      <c r="BP28" s="16"/>
      <c r="BQ28" s="16"/>
      <c r="BR28" s="16"/>
      <c r="BS28" s="16"/>
      <c r="BT28" s="16"/>
      <c r="BU28" s="16"/>
      <c r="BV28" s="16"/>
      <c r="BW28" s="16"/>
      <c r="BX28" s="16"/>
      <c r="BY28" s="16"/>
      <c r="BZ28" s="16"/>
      <c r="CA28" s="16"/>
      <c r="CB28" s="16"/>
      <c r="CC28" s="16"/>
      <c r="CD28" s="16"/>
      <c r="CE28" s="16"/>
      <c r="CF28" s="16"/>
      <c r="CG28" s="16"/>
      <c r="CH28" s="16"/>
      <c r="CI28" s="16"/>
      <c r="CJ28" s="16"/>
      <c r="CK28" s="16"/>
      <c r="CL28" s="16"/>
      <c r="CM28" s="16"/>
      <c r="CN28" s="16"/>
      <c r="CO28" s="16"/>
      <c r="CP28" s="16"/>
      <c r="CQ28" s="16"/>
      <c r="CR28" s="16"/>
      <c r="CS28" s="16"/>
      <c r="CT28" s="16"/>
      <c r="CU28" s="16"/>
      <c r="CV28" s="16"/>
      <c r="CW28" s="16"/>
      <c r="CX28" s="16"/>
      <c r="CY28" s="16"/>
      <c r="CZ28" s="16"/>
      <c r="DA28" s="16"/>
      <c r="DB28" s="16"/>
      <c r="DC28" s="16"/>
      <c r="DD28" s="16"/>
      <c r="DE28" s="16"/>
      <c r="DF28" s="16"/>
      <c r="DG28" s="16"/>
      <c r="DH28" s="16"/>
      <c r="DI28" s="16"/>
      <c r="DJ28" s="16"/>
      <c r="DK28" s="16"/>
      <c r="DL28" s="16"/>
      <c r="DM28" s="16"/>
      <c r="DN28" s="16"/>
      <c r="DO28" s="16"/>
      <c r="DP28" s="16"/>
      <c r="DQ28" s="16"/>
      <c r="DR28" s="16"/>
      <c r="DS28" s="16"/>
      <c r="DT28" s="16"/>
      <c r="DU28" s="16"/>
      <c r="DV28" s="16"/>
      <c r="DW28" s="16"/>
      <c r="DX28" s="16"/>
      <c r="DY28" s="16"/>
      <c r="DZ28" s="16"/>
      <c r="EA28" s="16"/>
      <c r="EB28" s="16"/>
      <c r="EC28" s="16"/>
      <c r="ED28" s="16"/>
      <c r="EE28" s="16"/>
      <c r="EF28" s="16"/>
      <c r="EG28" s="16"/>
      <c r="EH28" s="16"/>
      <c r="EI28" s="16"/>
      <c r="EJ28" s="16"/>
      <c r="EK28" s="16"/>
      <c r="EL28" s="16"/>
      <c r="EM28" s="16"/>
      <c r="EN28" s="16"/>
      <c r="EO28" s="16"/>
      <c r="EP28" s="16"/>
      <c r="EQ28" s="16"/>
      <c r="ER28" s="16"/>
      <c r="ES28" s="16"/>
      <c r="ET28" s="16"/>
      <c r="EU28" s="16"/>
      <c r="EV28" s="16"/>
      <c r="EW28" s="16"/>
      <c r="EX28" s="16"/>
      <c r="EY28" s="16"/>
      <c r="EZ28" s="16"/>
      <c r="FA28" s="16"/>
      <c r="FB28" s="16"/>
      <c r="FC28" s="16"/>
      <c r="FD28" s="16"/>
      <c r="FE28" s="16"/>
      <c r="FF28" s="16"/>
      <c r="FG28" s="16"/>
      <c r="FH28" s="16"/>
      <c r="FI28" s="16"/>
      <c r="FJ28" s="16"/>
      <c r="FK28" s="16"/>
      <c r="FL28" s="16"/>
      <c r="FM28" s="16"/>
      <c r="FN28" s="16"/>
      <c r="FO28" s="16"/>
      <c r="FP28" s="16"/>
      <c r="FQ28" s="16"/>
      <c r="FR28" s="16"/>
      <c r="FS28" s="16"/>
      <c r="FT28" s="16"/>
      <c r="FU28" s="16"/>
      <c r="FV28" s="16"/>
      <c r="FW28" s="16"/>
      <c r="FX28" s="16"/>
      <c r="FY28" s="16"/>
      <c r="FZ28" s="16"/>
      <c r="GA28" s="16"/>
      <c r="GB28" s="16"/>
      <c r="GC28" s="16"/>
      <c r="GD28" s="16"/>
      <c r="GE28" s="16"/>
      <c r="GF28" s="16"/>
      <c r="GG28" s="16"/>
      <c r="GH28" s="16"/>
      <c r="GI28" s="16"/>
      <c r="GJ28" s="16"/>
      <c r="GK28" s="16"/>
      <c r="GL28" s="16"/>
      <c r="GM28" s="16"/>
      <c r="GN28" s="16"/>
      <c r="GO28" s="16"/>
      <c r="GP28" s="16"/>
      <c r="GQ28" s="16"/>
      <c r="GR28" s="16"/>
      <c r="GS28" s="16"/>
      <c r="GT28" s="16"/>
      <c r="GU28" s="16"/>
      <c r="GV28" s="16"/>
      <c r="GW28" s="16"/>
      <c r="GX28" s="16"/>
      <c r="GY28" s="16"/>
      <c r="GZ28" s="16"/>
      <c r="HA28" s="16"/>
      <c r="HB28" s="16"/>
      <c r="HC28" s="16"/>
      <c r="HD28" s="16"/>
      <c r="HE28" s="16"/>
      <c r="HF28" s="16"/>
      <c r="HG28" s="16"/>
      <c r="HH28" s="16"/>
      <c r="HI28" s="16"/>
      <c r="HJ28" s="16"/>
      <c r="HK28" s="16"/>
      <c r="HL28" s="16"/>
      <c r="HM28" s="16"/>
      <c r="HN28" s="16"/>
      <c r="HO28" s="16"/>
      <c r="HP28" s="16"/>
      <c r="HQ28" s="16"/>
      <c r="HR28" s="16"/>
      <c r="HS28" s="16"/>
      <c r="HT28" s="16"/>
      <c r="HU28" s="16"/>
      <c r="HV28" s="16"/>
      <c r="HW28" s="16"/>
      <c r="HX28" s="16"/>
      <c r="HY28" s="16"/>
      <c r="HZ28" s="16"/>
      <c r="IA28" s="16"/>
      <c r="IB28" s="16"/>
      <c r="IC28" s="16"/>
      <c r="ID28" s="16"/>
      <c r="IE28" s="16"/>
      <c r="IF28" s="16"/>
      <c r="IG28" s="16"/>
      <c r="IH28" s="16"/>
    </row>
    <row r="29" spans="1:242" ht="19.5" x14ac:dyDescent="0.35">
      <c r="A29" s="10" t="s">
        <v>13</v>
      </c>
      <c r="B29" s="39" t="s">
        <v>14</v>
      </c>
      <c r="C29" s="12">
        <f t="shared" ref="C29:I29" si="4">C31+C32+C33+C30</f>
        <v>53085</v>
      </c>
      <c r="D29" s="13">
        <f t="shared" si="4"/>
        <v>0</v>
      </c>
      <c r="E29" s="49">
        <f t="shared" si="4"/>
        <v>53085</v>
      </c>
      <c r="F29" s="13">
        <f t="shared" si="4"/>
        <v>2700</v>
      </c>
      <c r="G29" s="49">
        <f t="shared" si="4"/>
        <v>55785</v>
      </c>
      <c r="H29" s="13">
        <f t="shared" si="4"/>
        <v>4800</v>
      </c>
      <c r="I29" s="49">
        <f t="shared" si="4"/>
        <v>60585</v>
      </c>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c r="BR29" s="16"/>
      <c r="BS29" s="16"/>
      <c r="BT29" s="16"/>
      <c r="BU29" s="16"/>
      <c r="BV29" s="16"/>
      <c r="BW29" s="16"/>
      <c r="BX29" s="16"/>
      <c r="BY29" s="16"/>
      <c r="BZ29" s="16"/>
      <c r="CA29" s="16"/>
      <c r="CB29" s="16"/>
      <c r="CC29" s="16"/>
      <c r="CD29" s="16"/>
      <c r="CE29" s="16"/>
      <c r="CF29" s="16"/>
      <c r="CG29" s="16"/>
      <c r="CH29" s="16"/>
      <c r="CI29" s="16"/>
      <c r="CJ29" s="16"/>
      <c r="CK29" s="16"/>
      <c r="CL29" s="16"/>
      <c r="CM29" s="16"/>
      <c r="CN29" s="16"/>
      <c r="CO29" s="16"/>
      <c r="CP29" s="16"/>
      <c r="CQ29" s="16"/>
      <c r="CR29" s="16"/>
      <c r="CS29" s="16"/>
      <c r="CT29" s="16"/>
      <c r="CU29" s="16"/>
      <c r="CV29" s="16"/>
      <c r="CW29" s="16"/>
      <c r="CX29" s="16"/>
      <c r="CY29" s="16"/>
      <c r="CZ29" s="16"/>
      <c r="DA29" s="16"/>
      <c r="DB29" s="16"/>
      <c r="DC29" s="16"/>
      <c r="DD29" s="16"/>
      <c r="DE29" s="16"/>
      <c r="DF29" s="16"/>
      <c r="DG29" s="16"/>
      <c r="DH29" s="16"/>
      <c r="DI29" s="16"/>
      <c r="DJ29" s="16"/>
      <c r="DK29" s="16"/>
      <c r="DL29" s="16"/>
      <c r="DM29" s="16"/>
      <c r="DN29" s="16"/>
      <c r="DO29" s="16"/>
      <c r="DP29" s="16"/>
      <c r="DQ29" s="16"/>
      <c r="DR29" s="16"/>
      <c r="DS29" s="16"/>
      <c r="DT29" s="16"/>
      <c r="DU29" s="16"/>
      <c r="DV29" s="16"/>
      <c r="DW29" s="16"/>
      <c r="DX29" s="16"/>
      <c r="DY29" s="16"/>
      <c r="DZ29" s="16"/>
      <c r="EA29" s="16"/>
      <c r="EB29" s="16"/>
      <c r="EC29" s="16"/>
      <c r="ED29" s="16"/>
      <c r="EE29" s="16"/>
      <c r="EF29" s="16"/>
      <c r="EG29" s="16"/>
      <c r="EH29" s="16"/>
      <c r="EI29" s="16"/>
      <c r="EJ29" s="16"/>
      <c r="EK29" s="16"/>
      <c r="EL29" s="16"/>
      <c r="EM29" s="16"/>
      <c r="EN29" s="16"/>
      <c r="EO29" s="16"/>
      <c r="EP29" s="16"/>
      <c r="EQ29" s="16"/>
      <c r="ER29" s="16"/>
      <c r="ES29" s="16"/>
      <c r="ET29" s="16"/>
      <c r="EU29" s="16"/>
      <c r="EV29" s="16"/>
      <c r="EW29" s="16"/>
      <c r="EX29" s="16"/>
      <c r="EY29" s="16"/>
      <c r="EZ29" s="16"/>
      <c r="FA29" s="16"/>
      <c r="FB29" s="16"/>
      <c r="FC29" s="16"/>
      <c r="FD29" s="16"/>
      <c r="FE29" s="16"/>
      <c r="FF29" s="16"/>
      <c r="FG29" s="16"/>
      <c r="FH29" s="16"/>
      <c r="FI29" s="16"/>
      <c r="FJ29" s="16"/>
      <c r="FK29" s="16"/>
      <c r="FL29" s="16"/>
      <c r="FM29" s="16"/>
      <c r="FN29" s="16"/>
      <c r="FO29" s="16"/>
      <c r="FP29" s="16"/>
      <c r="FQ29" s="16"/>
      <c r="FR29" s="16"/>
      <c r="FS29" s="16"/>
      <c r="FT29" s="16"/>
      <c r="FU29" s="16"/>
      <c r="FV29" s="16"/>
      <c r="FW29" s="16"/>
      <c r="FX29" s="16"/>
      <c r="FY29" s="16"/>
      <c r="FZ29" s="16"/>
      <c r="GA29" s="16"/>
      <c r="GB29" s="16"/>
      <c r="GC29" s="16"/>
      <c r="GD29" s="16"/>
      <c r="GE29" s="16"/>
      <c r="GF29" s="16"/>
      <c r="GG29" s="16"/>
      <c r="GH29" s="16"/>
      <c r="GI29" s="16"/>
      <c r="GJ29" s="16"/>
      <c r="GK29" s="16"/>
      <c r="GL29" s="16"/>
      <c r="GM29" s="16"/>
      <c r="GN29" s="16"/>
      <c r="GO29" s="16"/>
      <c r="GP29" s="16"/>
      <c r="GQ29" s="16"/>
      <c r="GR29" s="16"/>
      <c r="GS29" s="16"/>
      <c r="GT29" s="16"/>
      <c r="GU29" s="16"/>
      <c r="GV29" s="16"/>
      <c r="GW29" s="16"/>
      <c r="GX29" s="16"/>
      <c r="GY29" s="16"/>
      <c r="GZ29" s="16"/>
      <c r="HA29" s="16"/>
      <c r="HB29" s="16"/>
      <c r="HC29" s="16"/>
      <c r="HD29" s="16"/>
      <c r="HE29" s="16"/>
      <c r="HF29" s="16"/>
      <c r="HG29" s="16"/>
      <c r="HH29" s="16"/>
      <c r="HI29" s="16"/>
      <c r="HJ29" s="16"/>
      <c r="HK29" s="16"/>
      <c r="HL29" s="16"/>
      <c r="HM29" s="16"/>
      <c r="HN29" s="16"/>
      <c r="HO29" s="16"/>
      <c r="HP29" s="16"/>
      <c r="HQ29" s="16"/>
      <c r="HR29" s="16"/>
      <c r="HS29" s="16"/>
      <c r="HT29" s="16"/>
      <c r="HU29" s="16"/>
      <c r="HV29" s="16"/>
      <c r="HW29" s="16"/>
      <c r="HX29" s="16"/>
      <c r="HY29" s="16"/>
      <c r="HZ29" s="16"/>
      <c r="IA29" s="16"/>
      <c r="IB29" s="16"/>
      <c r="IC29" s="16"/>
      <c r="ID29" s="16"/>
      <c r="IE29" s="16"/>
      <c r="IF29" s="16"/>
      <c r="IG29" s="16"/>
      <c r="IH29" s="16"/>
    </row>
    <row r="30" spans="1:242" ht="21" customHeight="1" x14ac:dyDescent="0.3">
      <c r="A30" s="42" t="s">
        <v>83</v>
      </c>
      <c r="B30" s="33" t="s">
        <v>82</v>
      </c>
      <c r="C30" s="17">
        <v>45900</v>
      </c>
      <c r="D30" s="18"/>
      <c r="E30" s="27">
        <f>C30+D30</f>
        <v>45900</v>
      </c>
      <c r="F30" s="18">
        <v>1400</v>
      </c>
      <c r="G30" s="27">
        <f>C30+F30</f>
        <v>47300</v>
      </c>
      <c r="H30" s="18">
        <v>4800</v>
      </c>
      <c r="I30" s="27">
        <f>G30+H30</f>
        <v>52100</v>
      </c>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c r="BM30" s="16"/>
      <c r="BN30" s="16"/>
      <c r="BO30" s="16"/>
      <c r="BP30" s="16"/>
      <c r="BQ30" s="16"/>
      <c r="BR30" s="16"/>
      <c r="BS30" s="16"/>
      <c r="BT30" s="16"/>
      <c r="BU30" s="16"/>
      <c r="BV30" s="16"/>
      <c r="BW30" s="16"/>
      <c r="BX30" s="16"/>
      <c r="BY30" s="16"/>
      <c r="BZ30" s="16"/>
      <c r="CA30" s="16"/>
      <c r="CB30" s="16"/>
      <c r="CC30" s="16"/>
      <c r="CD30" s="16"/>
      <c r="CE30" s="16"/>
      <c r="CF30" s="16"/>
      <c r="CG30" s="16"/>
      <c r="CH30" s="16"/>
      <c r="CI30" s="16"/>
      <c r="CJ30" s="16"/>
      <c r="CK30" s="16"/>
      <c r="CL30" s="16"/>
      <c r="CM30" s="16"/>
      <c r="CN30" s="16"/>
      <c r="CO30" s="16"/>
      <c r="CP30" s="16"/>
      <c r="CQ30" s="16"/>
      <c r="CR30" s="16"/>
      <c r="CS30" s="16"/>
      <c r="CT30" s="16"/>
      <c r="CU30" s="16"/>
      <c r="CV30" s="16"/>
      <c r="CW30" s="16"/>
      <c r="CX30" s="16"/>
      <c r="CY30" s="16"/>
      <c r="CZ30" s="16"/>
      <c r="DA30" s="16"/>
      <c r="DB30" s="16"/>
      <c r="DC30" s="16"/>
      <c r="DD30" s="16"/>
      <c r="DE30" s="16"/>
      <c r="DF30" s="16"/>
      <c r="DG30" s="16"/>
      <c r="DH30" s="16"/>
      <c r="DI30" s="16"/>
      <c r="DJ30" s="16"/>
      <c r="DK30" s="16"/>
      <c r="DL30" s="16"/>
      <c r="DM30" s="16"/>
      <c r="DN30" s="16"/>
      <c r="DO30" s="16"/>
      <c r="DP30" s="16"/>
      <c r="DQ30" s="16"/>
      <c r="DR30" s="16"/>
      <c r="DS30" s="16"/>
      <c r="DT30" s="16"/>
      <c r="DU30" s="16"/>
      <c r="DV30" s="16"/>
      <c r="DW30" s="16"/>
      <c r="DX30" s="16"/>
      <c r="DY30" s="16"/>
      <c r="DZ30" s="16"/>
      <c r="EA30" s="16"/>
      <c r="EB30" s="16"/>
      <c r="EC30" s="16"/>
      <c r="ED30" s="16"/>
      <c r="EE30" s="16"/>
      <c r="EF30" s="16"/>
      <c r="EG30" s="16"/>
      <c r="EH30" s="16"/>
      <c r="EI30" s="16"/>
      <c r="EJ30" s="16"/>
      <c r="EK30" s="16"/>
      <c r="EL30" s="16"/>
      <c r="EM30" s="16"/>
      <c r="EN30" s="16"/>
      <c r="EO30" s="16"/>
      <c r="EP30" s="16"/>
      <c r="EQ30" s="16"/>
      <c r="ER30" s="16"/>
      <c r="ES30" s="16"/>
      <c r="ET30" s="16"/>
      <c r="EU30" s="16"/>
      <c r="EV30" s="16"/>
      <c r="EW30" s="16"/>
      <c r="EX30" s="16"/>
      <c r="EY30" s="16"/>
      <c r="EZ30" s="16"/>
      <c r="FA30" s="16"/>
      <c r="FB30" s="16"/>
      <c r="FC30" s="16"/>
      <c r="FD30" s="16"/>
      <c r="FE30" s="16"/>
      <c r="FF30" s="16"/>
      <c r="FG30" s="16"/>
      <c r="FH30" s="16"/>
      <c r="FI30" s="16"/>
      <c r="FJ30" s="16"/>
      <c r="FK30" s="16"/>
      <c r="FL30" s="16"/>
      <c r="FM30" s="16"/>
      <c r="FN30" s="16"/>
      <c r="FO30" s="16"/>
      <c r="FP30" s="16"/>
      <c r="FQ30" s="16"/>
      <c r="FR30" s="16"/>
      <c r="FS30" s="16"/>
      <c r="FT30" s="16"/>
      <c r="FU30" s="16"/>
      <c r="FV30" s="16"/>
      <c r="FW30" s="16"/>
      <c r="FX30" s="16"/>
      <c r="FY30" s="16"/>
      <c r="FZ30" s="16"/>
      <c r="GA30" s="16"/>
      <c r="GB30" s="16"/>
      <c r="GC30" s="16"/>
      <c r="GD30" s="16"/>
      <c r="GE30" s="16"/>
      <c r="GF30" s="16"/>
      <c r="GG30" s="16"/>
      <c r="GH30" s="16"/>
      <c r="GI30" s="16"/>
      <c r="GJ30" s="16"/>
      <c r="GK30" s="16"/>
      <c r="GL30" s="16"/>
      <c r="GM30" s="16"/>
      <c r="GN30" s="16"/>
      <c r="GO30" s="16"/>
      <c r="GP30" s="16"/>
      <c r="GQ30" s="16"/>
      <c r="GR30" s="16"/>
      <c r="GS30" s="16"/>
      <c r="GT30" s="16"/>
      <c r="GU30" s="16"/>
      <c r="GV30" s="16"/>
      <c r="GW30" s="16"/>
      <c r="GX30" s="16"/>
      <c r="GY30" s="16"/>
      <c r="GZ30" s="16"/>
      <c r="HA30" s="16"/>
      <c r="HB30" s="16"/>
      <c r="HC30" s="16"/>
      <c r="HD30" s="16"/>
      <c r="HE30" s="16"/>
      <c r="HF30" s="16"/>
      <c r="HG30" s="16"/>
      <c r="HH30" s="16"/>
      <c r="HI30" s="16"/>
      <c r="HJ30" s="16"/>
      <c r="HK30" s="16"/>
      <c r="HL30" s="16"/>
      <c r="HM30" s="16"/>
      <c r="HN30" s="16"/>
      <c r="HO30" s="16"/>
      <c r="HP30" s="16"/>
      <c r="HQ30" s="16"/>
      <c r="HR30" s="16"/>
      <c r="HS30" s="16"/>
      <c r="HT30" s="16"/>
      <c r="HU30" s="16"/>
      <c r="HV30" s="16"/>
      <c r="HW30" s="16"/>
      <c r="HX30" s="16"/>
      <c r="HY30" s="16"/>
      <c r="HZ30" s="16"/>
      <c r="IA30" s="16"/>
      <c r="IB30" s="16"/>
      <c r="IC30" s="16"/>
      <c r="ID30" s="16"/>
      <c r="IE30" s="16"/>
      <c r="IF30" s="16"/>
      <c r="IG30" s="16"/>
      <c r="IH30" s="16"/>
    </row>
    <row r="31" spans="1:242" ht="18.75" x14ac:dyDescent="0.3">
      <c r="A31" s="19" t="s">
        <v>88</v>
      </c>
      <c r="B31" s="33" t="s">
        <v>15</v>
      </c>
      <c r="C31" s="17">
        <v>0</v>
      </c>
      <c r="D31" s="18"/>
      <c r="E31" s="27">
        <f>C31+D31</f>
        <v>0</v>
      </c>
      <c r="F31" s="18"/>
      <c r="G31" s="27">
        <f>C31+F31</f>
        <v>0</v>
      </c>
      <c r="H31" s="18"/>
      <c r="I31" s="27">
        <f>E31+H31</f>
        <v>0</v>
      </c>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c r="BT31" s="16"/>
      <c r="BU31" s="16"/>
      <c r="BV31" s="16"/>
      <c r="BW31" s="16"/>
      <c r="BX31" s="16"/>
      <c r="BY31" s="16"/>
      <c r="BZ31" s="16"/>
      <c r="CA31" s="16"/>
      <c r="CB31" s="16"/>
      <c r="CC31" s="16"/>
      <c r="CD31" s="16"/>
      <c r="CE31" s="16"/>
      <c r="CF31" s="16"/>
      <c r="CG31" s="16"/>
      <c r="CH31" s="16"/>
      <c r="CI31" s="16"/>
      <c r="CJ31" s="16"/>
      <c r="CK31" s="16"/>
      <c r="CL31" s="16"/>
      <c r="CM31" s="16"/>
      <c r="CN31" s="16"/>
      <c r="CO31" s="16"/>
      <c r="CP31" s="16"/>
      <c r="CQ31" s="16"/>
      <c r="CR31" s="16"/>
      <c r="CS31" s="16"/>
      <c r="CT31" s="16"/>
      <c r="CU31" s="16"/>
      <c r="CV31" s="16"/>
      <c r="CW31" s="16"/>
      <c r="CX31" s="16"/>
      <c r="CY31" s="16"/>
      <c r="CZ31" s="16"/>
      <c r="DA31" s="16"/>
      <c r="DB31" s="16"/>
      <c r="DC31" s="16"/>
      <c r="DD31" s="16"/>
      <c r="DE31" s="16"/>
      <c r="DF31" s="16"/>
      <c r="DG31" s="16"/>
      <c r="DH31" s="16"/>
      <c r="DI31" s="16"/>
      <c r="DJ31" s="16"/>
      <c r="DK31" s="16"/>
      <c r="DL31" s="16"/>
      <c r="DM31" s="16"/>
      <c r="DN31" s="16"/>
      <c r="DO31" s="16"/>
      <c r="DP31" s="16"/>
      <c r="DQ31" s="16"/>
      <c r="DR31" s="16"/>
      <c r="DS31" s="16"/>
      <c r="DT31" s="16"/>
      <c r="DU31" s="16"/>
      <c r="DV31" s="16"/>
      <c r="DW31" s="16"/>
      <c r="DX31" s="16"/>
      <c r="DY31" s="16"/>
      <c r="DZ31" s="16"/>
      <c r="EA31" s="16"/>
      <c r="EB31" s="16"/>
      <c r="EC31" s="16"/>
      <c r="ED31" s="16"/>
      <c r="EE31" s="16"/>
      <c r="EF31" s="16"/>
      <c r="EG31" s="16"/>
      <c r="EH31" s="16"/>
      <c r="EI31" s="16"/>
      <c r="EJ31" s="16"/>
      <c r="EK31" s="16"/>
      <c r="EL31" s="16"/>
      <c r="EM31" s="16"/>
      <c r="EN31" s="16"/>
      <c r="EO31" s="16"/>
      <c r="EP31" s="16"/>
      <c r="EQ31" s="16"/>
      <c r="ER31" s="16"/>
      <c r="ES31" s="16"/>
      <c r="ET31" s="16"/>
      <c r="EU31" s="16"/>
      <c r="EV31" s="16"/>
      <c r="EW31" s="16"/>
      <c r="EX31" s="16"/>
      <c r="EY31" s="16"/>
      <c r="EZ31" s="16"/>
      <c r="FA31" s="16"/>
      <c r="FB31" s="16"/>
      <c r="FC31" s="16"/>
      <c r="FD31" s="16"/>
      <c r="FE31" s="16"/>
      <c r="FF31" s="16"/>
      <c r="FG31" s="16"/>
      <c r="FH31" s="16"/>
      <c r="FI31" s="16"/>
      <c r="FJ31" s="16"/>
      <c r="FK31" s="16"/>
      <c r="FL31" s="16"/>
      <c r="FM31" s="16"/>
      <c r="FN31" s="16"/>
      <c r="FO31" s="16"/>
      <c r="FP31" s="16"/>
      <c r="FQ31" s="16"/>
      <c r="FR31" s="16"/>
      <c r="FS31" s="16"/>
      <c r="FT31" s="16"/>
      <c r="FU31" s="16"/>
      <c r="FV31" s="16"/>
      <c r="FW31" s="16"/>
      <c r="FX31" s="16"/>
      <c r="FY31" s="16"/>
      <c r="FZ31" s="16"/>
      <c r="GA31" s="16"/>
      <c r="GB31" s="16"/>
      <c r="GC31" s="16"/>
      <c r="GD31" s="16"/>
      <c r="GE31" s="16"/>
      <c r="GF31" s="16"/>
      <c r="GG31" s="16"/>
      <c r="GH31" s="16"/>
      <c r="GI31" s="16"/>
      <c r="GJ31" s="16"/>
      <c r="GK31" s="16"/>
      <c r="GL31" s="16"/>
      <c r="GM31" s="16"/>
      <c r="GN31" s="16"/>
      <c r="GO31" s="16"/>
      <c r="GP31" s="16"/>
      <c r="GQ31" s="16"/>
      <c r="GR31" s="16"/>
      <c r="GS31" s="16"/>
      <c r="GT31" s="16"/>
      <c r="GU31" s="16"/>
      <c r="GV31" s="16"/>
      <c r="GW31" s="16"/>
      <c r="GX31" s="16"/>
      <c r="GY31" s="16"/>
      <c r="GZ31" s="16"/>
      <c r="HA31" s="16"/>
      <c r="HB31" s="16"/>
      <c r="HC31" s="16"/>
      <c r="HD31" s="16"/>
      <c r="HE31" s="16"/>
      <c r="HF31" s="16"/>
      <c r="HG31" s="16"/>
      <c r="HH31" s="16"/>
      <c r="HI31" s="16"/>
      <c r="HJ31" s="16"/>
      <c r="HK31" s="16"/>
      <c r="HL31" s="16"/>
      <c r="HM31" s="16"/>
      <c r="HN31" s="16"/>
      <c r="HO31" s="16"/>
      <c r="HP31" s="16"/>
      <c r="HQ31" s="16"/>
      <c r="HR31" s="16"/>
      <c r="HS31" s="16"/>
      <c r="HT31" s="16"/>
      <c r="HU31" s="16"/>
      <c r="HV31" s="16"/>
      <c r="HW31" s="16"/>
      <c r="HX31" s="16"/>
      <c r="HY31" s="16"/>
      <c r="HZ31" s="16"/>
      <c r="IA31" s="16"/>
      <c r="IB31" s="16"/>
      <c r="IC31" s="16"/>
      <c r="ID31" s="16"/>
      <c r="IE31" s="16"/>
      <c r="IF31" s="16"/>
      <c r="IG31" s="16"/>
      <c r="IH31" s="16"/>
    </row>
    <row r="32" spans="1:242" ht="18.75" x14ac:dyDescent="0.3">
      <c r="A32" s="19" t="s">
        <v>89</v>
      </c>
      <c r="B32" s="33" t="s">
        <v>16</v>
      </c>
      <c r="C32" s="17">
        <v>185</v>
      </c>
      <c r="D32" s="18"/>
      <c r="E32" s="27">
        <f>C32+D32</f>
        <v>185</v>
      </c>
      <c r="F32" s="18">
        <v>1300</v>
      </c>
      <c r="G32" s="27">
        <f>C32+F32</f>
        <v>1485</v>
      </c>
      <c r="H32" s="18"/>
      <c r="I32" s="27">
        <f>G32+H32</f>
        <v>1485</v>
      </c>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c r="BR32" s="16"/>
      <c r="BS32" s="16"/>
      <c r="BT32" s="16"/>
      <c r="BU32" s="16"/>
      <c r="BV32" s="16"/>
      <c r="BW32" s="16"/>
      <c r="BX32" s="16"/>
      <c r="BY32" s="16"/>
      <c r="BZ32" s="16"/>
      <c r="CA32" s="16"/>
      <c r="CB32" s="16"/>
      <c r="CC32" s="16"/>
      <c r="CD32" s="16"/>
      <c r="CE32" s="16"/>
      <c r="CF32" s="16"/>
      <c r="CG32" s="16"/>
      <c r="CH32" s="16"/>
      <c r="CI32" s="16"/>
      <c r="CJ32" s="16"/>
      <c r="CK32" s="16"/>
      <c r="CL32" s="16"/>
      <c r="CM32" s="16"/>
      <c r="CN32" s="16"/>
      <c r="CO32" s="16"/>
      <c r="CP32" s="16"/>
      <c r="CQ32" s="16"/>
      <c r="CR32" s="16"/>
      <c r="CS32" s="16"/>
      <c r="CT32" s="16"/>
      <c r="CU32" s="16"/>
      <c r="CV32" s="16"/>
      <c r="CW32" s="16"/>
      <c r="CX32" s="16"/>
      <c r="CY32" s="16"/>
      <c r="CZ32" s="16"/>
      <c r="DA32" s="16"/>
      <c r="DB32" s="16"/>
      <c r="DC32" s="16"/>
      <c r="DD32" s="16"/>
      <c r="DE32" s="16"/>
      <c r="DF32" s="16"/>
      <c r="DG32" s="16"/>
      <c r="DH32" s="16"/>
      <c r="DI32" s="16"/>
      <c r="DJ32" s="16"/>
      <c r="DK32" s="16"/>
      <c r="DL32" s="16"/>
      <c r="DM32" s="16"/>
      <c r="DN32" s="16"/>
      <c r="DO32" s="16"/>
      <c r="DP32" s="16"/>
      <c r="DQ32" s="16"/>
      <c r="DR32" s="16"/>
      <c r="DS32" s="16"/>
      <c r="DT32" s="16"/>
      <c r="DU32" s="16"/>
      <c r="DV32" s="16"/>
      <c r="DW32" s="16"/>
      <c r="DX32" s="16"/>
      <c r="DY32" s="16"/>
      <c r="DZ32" s="16"/>
      <c r="EA32" s="16"/>
      <c r="EB32" s="16"/>
      <c r="EC32" s="16"/>
      <c r="ED32" s="16"/>
      <c r="EE32" s="16"/>
      <c r="EF32" s="16"/>
      <c r="EG32" s="16"/>
      <c r="EH32" s="16"/>
      <c r="EI32" s="16"/>
      <c r="EJ32" s="16"/>
      <c r="EK32" s="16"/>
      <c r="EL32" s="16"/>
      <c r="EM32" s="16"/>
      <c r="EN32" s="16"/>
      <c r="EO32" s="16"/>
      <c r="EP32" s="16"/>
      <c r="EQ32" s="16"/>
      <c r="ER32" s="16"/>
      <c r="ES32" s="16"/>
      <c r="ET32" s="16"/>
      <c r="EU32" s="16"/>
      <c r="EV32" s="16"/>
      <c r="EW32" s="16"/>
      <c r="EX32" s="16"/>
      <c r="EY32" s="16"/>
      <c r="EZ32" s="16"/>
      <c r="FA32" s="16"/>
      <c r="FB32" s="16"/>
      <c r="FC32" s="16"/>
      <c r="FD32" s="16"/>
      <c r="FE32" s="16"/>
      <c r="FF32" s="16"/>
      <c r="FG32" s="16"/>
      <c r="FH32" s="16"/>
      <c r="FI32" s="16"/>
      <c r="FJ32" s="16"/>
      <c r="FK32" s="16"/>
      <c r="FL32" s="16"/>
      <c r="FM32" s="16"/>
      <c r="FN32" s="16"/>
      <c r="FO32" s="16"/>
      <c r="FP32" s="16"/>
      <c r="FQ32" s="16"/>
      <c r="FR32" s="16"/>
      <c r="FS32" s="16"/>
      <c r="FT32" s="16"/>
      <c r="FU32" s="16"/>
      <c r="FV32" s="16"/>
      <c r="FW32" s="16"/>
      <c r="FX32" s="16"/>
      <c r="FY32" s="16"/>
      <c r="FZ32" s="16"/>
      <c r="GA32" s="16"/>
      <c r="GB32" s="16"/>
      <c r="GC32" s="16"/>
      <c r="GD32" s="16"/>
      <c r="GE32" s="16"/>
      <c r="GF32" s="16"/>
      <c r="GG32" s="16"/>
      <c r="GH32" s="16"/>
      <c r="GI32" s="16"/>
      <c r="GJ32" s="16"/>
      <c r="GK32" s="16"/>
      <c r="GL32" s="16"/>
      <c r="GM32" s="16"/>
      <c r="GN32" s="16"/>
      <c r="GO32" s="16"/>
      <c r="GP32" s="16"/>
      <c r="GQ32" s="16"/>
      <c r="GR32" s="16"/>
      <c r="GS32" s="16"/>
      <c r="GT32" s="16"/>
      <c r="GU32" s="16"/>
      <c r="GV32" s="16"/>
      <c r="GW32" s="16"/>
      <c r="GX32" s="16"/>
      <c r="GY32" s="16"/>
      <c r="GZ32" s="16"/>
      <c r="HA32" s="16"/>
      <c r="HB32" s="16"/>
      <c r="HC32" s="16"/>
      <c r="HD32" s="16"/>
      <c r="HE32" s="16"/>
      <c r="HF32" s="16"/>
      <c r="HG32" s="16"/>
      <c r="HH32" s="16"/>
      <c r="HI32" s="16"/>
      <c r="HJ32" s="16"/>
      <c r="HK32" s="16"/>
      <c r="HL32" s="16"/>
      <c r="HM32" s="16"/>
      <c r="HN32" s="16"/>
      <c r="HO32" s="16"/>
      <c r="HP32" s="16"/>
      <c r="HQ32" s="16"/>
      <c r="HR32" s="16"/>
      <c r="HS32" s="16"/>
      <c r="HT32" s="16"/>
      <c r="HU32" s="16"/>
      <c r="HV32" s="16"/>
      <c r="HW32" s="16"/>
      <c r="HX32" s="16"/>
      <c r="HY32" s="16"/>
      <c r="HZ32" s="16"/>
      <c r="IA32" s="16"/>
      <c r="IB32" s="16"/>
      <c r="IC32" s="16"/>
      <c r="ID32" s="16"/>
      <c r="IE32" s="16"/>
      <c r="IF32" s="16"/>
      <c r="IG32" s="16"/>
      <c r="IH32" s="16"/>
    </row>
    <row r="33" spans="1:242" ht="33" customHeight="1" x14ac:dyDescent="0.3">
      <c r="A33" s="19" t="s">
        <v>90</v>
      </c>
      <c r="B33" s="33" t="s">
        <v>78</v>
      </c>
      <c r="C33" s="17">
        <v>7000</v>
      </c>
      <c r="D33" s="18"/>
      <c r="E33" s="27">
        <f>C33+D33</f>
        <v>7000</v>
      </c>
      <c r="F33" s="18"/>
      <c r="G33" s="27">
        <f>C33+F33</f>
        <v>7000</v>
      </c>
      <c r="H33" s="18"/>
      <c r="I33" s="27">
        <f>E33+H33</f>
        <v>7000</v>
      </c>
    </row>
    <row r="34" spans="1:242" ht="19.5" x14ac:dyDescent="0.35">
      <c r="A34" s="10" t="s">
        <v>17</v>
      </c>
      <c r="B34" s="39" t="s">
        <v>79</v>
      </c>
      <c r="C34" s="12">
        <f t="shared" ref="C34:I34" si="5">C35+C36</f>
        <v>7715</v>
      </c>
      <c r="D34" s="13">
        <f t="shared" si="5"/>
        <v>0</v>
      </c>
      <c r="E34" s="49">
        <f t="shared" si="5"/>
        <v>7715</v>
      </c>
      <c r="F34" s="13">
        <f t="shared" si="5"/>
        <v>500</v>
      </c>
      <c r="G34" s="49">
        <f t="shared" si="5"/>
        <v>8215</v>
      </c>
      <c r="H34" s="13">
        <f t="shared" si="5"/>
        <v>0</v>
      </c>
      <c r="I34" s="49">
        <f t="shared" si="5"/>
        <v>8215</v>
      </c>
    </row>
    <row r="35" spans="1:242" ht="31.5" x14ac:dyDescent="0.3">
      <c r="A35" s="19" t="s">
        <v>18</v>
      </c>
      <c r="B35" s="33" t="s">
        <v>19</v>
      </c>
      <c r="C35" s="17">
        <v>7700</v>
      </c>
      <c r="D35" s="18"/>
      <c r="E35" s="27">
        <f>C35+D35</f>
        <v>7700</v>
      </c>
      <c r="F35" s="18">
        <v>500</v>
      </c>
      <c r="G35" s="27">
        <f>C35+F35</f>
        <v>8200</v>
      </c>
      <c r="H35" s="18"/>
      <c r="I35" s="27">
        <f>G35+H35</f>
        <v>8200</v>
      </c>
    </row>
    <row r="36" spans="1:242" ht="18.75" x14ac:dyDescent="0.3">
      <c r="A36" s="43" t="s">
        <v>20</v>
      </c>
      <c r="B36" s="33" t="s">
        <v>21</v>
      </c>
      <c r="C36" s="17">
        <v>15</v>
      </c>
      <c r="D36" s="18"/>
      <c r="E36" s="27">
        <f>C36+D36</f>
        <v>15</v>
      </c>
      <c r="F36" s="18"/>
      <c r="G36" s="27">
        <f>C36+F36</f>
        <v>15</v>
      </c>
      <c r="H36" s="18"/>
      <c r="I36" s="27">
        <f>G36+H36</f>
        <v>15</v>
      </c>
    </row>
    <row r="37" spans="1:242" ht="31.5" x14ac:dyDescent="0.35">
      <c r="A37" s="10" t="s">
        <v>22</v>
      </c>
      <c r="B37" s="41" t="s">
        <v>23</v>
      </c>
      <c r="C37" s="20">
        <f t="shared" ref="C37:G37" si="6">C38+C41</f>
        <v>8389</v>
      </c>
      <c r="D37" s="21">
        <f t="shared" si="6"/>
        <v>0</v>
      </c>
      <c r="E37" s="51">
        <f t="shared" si="6"/>
        <v>8389</v>
      </c>
      <c r="F37" s="21">
        <f t="shared" si="6"/>
        <v>0</v>
      </c>
      <c r="G37" s="51">
        <f t="shared" si="6"/>
        <v>8389</v>
      </c>
      <c r="H37" s="21">
        <f>H38+H41+H39</f>
        <v>3000</v>
      </c>
      <c r="I37" s="51">
        <f>I38+I41</f>
        <v>11389</v>
      </c>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16"/>
      <c r="CQ37" s="16"/>
      <c r="CR37" s="16"/>
      <c r="CS37" s="16"/>
      <c r="CT37" s="16"/>
      <c r="CU37" s="16"/>
      <c r="CV37" s="16"/>
      <c r="CW37" s="16"/>
      <c r="CX37" s="16"/>
      <c r="CY37" s="16"/>
      <c r="CZ37" s="16"/>
      <c r="DA37" s="16"/>
      <c r="DB37" s="16"/>
      <c r="DC37" s="16"/>
      <c r="DD37" s="16"/>
      <c r="DE37" s="16"/>
      <c r="DF37" s="16"/>
      <c r="DG37" s="16"/>
      <c r="DH37" s="16"/>
      <c r="DI37" s="16"/>
      <c r="DJ37" s="16"/>
      <c r="DK37" s="16"/>
      <c r="DL37" s="16"/>
      <c r="DM37" s="16"/>
      <c r="DN37" s="16"/>
      <c r="DO37" s="16"/>
      <c r="DP37" s="16"/>
      <c r="DQ37" s="16"/>
      <c r="DR37" s="16"/>
      <c r="DS37" s="16"/>
      <c r="DT37" s="16"/>
      <c r="DU37" s="16"/>
      <c r="DV37" s="16"/>
      <c r="DW37" s="16"/>
      <c r="DX37" s="16"/>
      <c r="DY37" s="16"/>
      <c r="DZ37" s="16"/>
      <c r="EA37" s="16"/>
      <c r="EB37" s="16"/>
      <c r="EC37" s="16"/>
      <c r="ED37" s="16"/>
      <c r="EE37" s="16"/>
      <c r="EF37" s="16"/>
      <c r="EG37" s="16"/>
      <c r="EH37" s="16"/>
      <c r="EI37" s="16"/>
      <c r="EJ37" s="16"/>
      <c r="EK37" s="16"/>
      <c r="EL37" s="16"/>
      <c r="EM37" s="16"/>
      <c r="EN37" s="16"/>
      <c r="EO37" s="16"/>
      <c r="EP37" s="16"/>
      <c r="EQ37" s="16"/>
      <c r="ER37" s="16"/>
      <c r="ES37" s="16"/>
      <c r="ET37" s="16"/>
      <c r="EU37" s="16"/>
      <c r="EV37" s="16"/>
      <c r="EW37" s="16"/>
      <c r="EX37" s="16"/>
      <c r="EY37" s="16"/>
      <c r="EZ37" s="16"/>
      <c r="FA37" s="16"/>
      <c r="FB37" s="16"/>
      <c r="FC37" s="16"/>
      <c r="FD37" s="16"/>
      <c r="FE37" s="16"/>
      <c r="FF37" s="16"/>
      <c r="FG37" s="16"/>
      <c r="FH37" s="16"/>
      <c r="FI37" s="16"/>
      <c r="FJ37" s="16"/>
      <c r="FK37" s="16"/>
      <c r="FL37" s="16"/>
      <c r="FM37" s="16"/>
      <c r="FN37" s="16"/>
      <c r="FO37" s="16"/>
      <c r="FP37" s="16"/>
      <c r="FQ37" s="16"/>
      <c r="FR37" s="16"/>
      <c r="FS37" s="16"/>
      <c r="FT37" s="16"/>
      <c r="FU37" s="16"/>
      <c r="FV37" s="16"/>
      <c r="FW37" s="16"/>
      <c r="FX37" s="16"/>
      <c r="FY37" s="16"/>
      <c r="FZ37" s="16"/>
      <c r="GA37" s="16"/>
      <c r="GB37" s="16"/>
      <c r="GC37" s="16"/>
      <c r="GD37" s="16"/>
      <c r="GE37" s="16"/>
      <c r="GF37" s="16"/>
      <c r="GG37" s="16"/>
      <c r="GH37" s="16"/>
      <c r="GI37" s="16"/>
      <c r="GJ37" s="16"/>
      <c r="GK37" s="16"/>
      <c r="GL37" s="16"/>
      <c r="GM37" s="16"/>
      <c r="GN37" s="16"/>
      <c r="GO37" s="16"/>
      <c r="GP37" s="16"/>
      <c r="GQ37" s="16"/>
      <c r="GR37" s="16"/>
      <c r="GS37" s="16"/>
      <c r="GT37" s="16"/>
      <c r="GU37" s="16"/>
      <c r="GV37" s="16"/>
      <c r="GW37" s="16"/>
      <c r="GX37" s="16"/>
      <c r="GY37" s="16"/>
      <c r="GZ37" s="16"/>
      <c r="HA37" s="16"/>
      <c r="HB37" s="16"/>
      <c r="HC37" s="16"/>
      <c r="HD37" s="16"/>
      <c r="HE37" s="16"/>
      <c r="HF37" s="16"/>
      <c r="HG37" s="16"/>
      <c r="HH37" s="16"/>
      <c r="HI37" s="16"/>
      <c r="HJ37" s="16"/>
      <c r="HK37" s="16"/>
      <c r="HL37" s="16"/>
      <c r="HM37" s="16"/>
      <c r="HN37" s="16"/>
      <c r="HO37" s="16"/>
      <c r="HP37" s="16"/>
      <c r="HQ37" s="16"/>
      <c r="HR37" s="16"/>
      <c r="HS37" s="16"/>
      <c r="HT37" s="16"/>
      <c r="HU37" s="16"/>
      <c r="HV37" s="16"/>
      <c r="HW37" s="16"/>
      <c r="HX37" s="16"/>
      <c r="HY37" s="16"/>
      <c r="HZ37" s="16"/>
      <c r="IA37" s="16"/>
      <c r="IB37" s="16"/>
      <c r="IC37" s="16"/>
      <c r="ID37" s="16"/>
      <c r="IE37" s="16"/>
      <c r="IF37" s="16"/>
      <c r="IG37" s="16"/>
      <c r="IH37" s="16"/>
    </row>
    <row r="38" spans="1:242" ht="45" customHeight="1" x14ac:dyDescent="0.3">
      <c r="A38" s="19" t="s">
        <v>24</v>
      </c>
      <c r="B38" s="33" t="s">
        <v>84</v>
      </c>
      <c r="C38" s="22">
        <f>C39+C40</f>
        <v>7710</v>
      </c>
      <c r="D38" s="23"/>
      <c r="E38" s="27">
        <f>C38+D38</f>
        <v>7710</v>
      </c>
      <c r="F38" s="23"/>
      <c r="G38" s="27">
        <f>C38+F38</f>
        <v>7710</v>
      </c>
      <c r="H38" s="23"/>
      <c r="I38" s="27">
        <f>SUM(I39:I40)</f>
        <v>10710</v>
      </c>
    </row>
    <row r="39" spans="1:242" ht="46.5" customHeight="1" x14ac:dyDescent="0.3">
      <c r="A39" s="19" t="s">
        <v>25</v>
      </c>
      <c r="B39" s="33" t="s">
        <v>85</v>
      </c>
      <c r="C39" s="22">
        <v>5000</v>
      </c>
      <c r="D39" s="23"/>
      <c r="E39" s="27">
        <f>C39+D39</f>
        <v>5000</v>
      </c>
      <c r="F39" s="23"/>
      <c r="G39" s="27">
        <f>C39+F39</f>
        <v>5000</v>
      </c>
      <c r="H39" s="27">
        <v>3000</v>
      </c>
      <c r="I39" s="27">
        <f t="shared" ref="I39:I41" si="7">G39+H39</f>
        <v>8000</v>
      </c>
    </row>
    <row r="40" spans="1:242" ht="45.75" customHeight="1" x14ac:dyDescent="0.3">
      <c r="A40" s="19" t="s">
        <v>26</v>
      </c>
      <c r="B40" s="33" t="s">
        <v>86</v>
      </c>
      <c r="C40" s="22">
        <v>2710</v>
      </c>
      <c r="D40" s="23"/>
      <c r="E40" s="27">
        <f>C40+D40</f>
        <v>2710</v>
      </c>
      <c r="F40" s="23"/>
      <c r="G40" s="27">
        <f>C40+F40</f>
        <v>2710</v>
      </c>
      <c r="H40" s="23"/>
      <c r="I40" s="27">
        <f>G40+H40</f>
        <v>2710</v>
      </c>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c r="AU40" s="16"/>
      <c r="AV40" s="16"/>
      <c r="AW40" s="16"/>
      <c r="AX40" s="16"/>
      <c r="AY40" s="16"/>
      <c r="AZ40" s="16"/>
      <c r="BA40" s="16"/>
      <c r="BB40" s="16"/>
      <c r="BC40" s="16"/>
      <c r="BD40" s="16"/>
      <c r="BE40" s="16"/>
      <c r="BF40" s="16"/>
      <c r="BG40" s="16"/>
      <c r="BH40" s="16"/>
      <c r="BI40" s="16"/>
      <c r="BJ40" s="16"/>
      <c r="BK40" s="16"/>
      <c r="BL40" s="16"/>
      <c r="BM40" s="16"/>
      <c r="BN40" s="16"/>
      <c r="BO40" s="16"/>
      <c r="BP40" s="16"/>
      <c r="BQ40" s="16"/>
      <c r="BR40" s="16"/>
      <c r="BS40" s="16"/>
      <c r="BT40" s="16"/>
      <c r="BU40" s="16"/>
      <c r="BV40" s="16"/>
      <c r="BW40" s="16"/>
      <c r="BX40" s="16"/>
      <c r="BY40" s="16"/>
      <c r="BZ40" s="16"/>
      <c r="CA40" s="16"/>
      <c r="CB40" s="16"/>
      <c r="CC40" s="16"/>
      <c r="CD40" s="16"/>
      <c r="CE40" s="16"/>
      <c r="CF40" s="16"/>
      <c r="CG40" s="16"/>
      <c r="CH40" s="16"/>
      <c r="CI40" s="16"/>
      <c r="CJ40" s="16"/>
      <c r="CK40" s="16"/>
      <c r="CL40" s="16"/>
      <c r="CM40" s="16"/>
      <c r="CN40" s="16"/>
      <c r="CO40" s="16"/>
      <c r="CP40" s="16"/>
      <c r="CQ40" s="16"/>
      <c r="CR40" s="16"/>
      <c r="CS40" s="16"/>
      <c r="CT40" s="16"/>
      <c r="CU40" s="16"/>
      <c r="CV40" s="16"/>
      <c r="CW40" s="16"/>
      <c r="CX40" s="16"/>
      <c r="CY40" s="16"/>
      <c r="CZ40" s="16"/>
      <c r="DA40" s="16"/>
      <c r="DB40" s="16"/>
      <c r="DC40" s="16"/>
      <c r="DD40" s="16"/>
      <c r="DE40" s="16"/>
      <c r="DF40" s="16"/>
      <c r="DG40" s="16"/>
      <c r="DH40" s="16"/>
      <c r="DI40" s="16"/>
      <c r="DJ40" s="16"/>
      <c r="DK40" s="16"/>
      <c r="DL40" s="16"/>
      <c r="DM40" s="16"/>
      <c r="DN40" s="16"/>
      <c r="DO40" s="16"/>
      <c r="DP40" s="16"/>
      <c r="DQ40" s="16"/>
      <c r="DR40" s="16"/>
      <c r="DS40" s="16"/>
      <c r="DT40" s="16"/>
      <c r="DU40" s="16"/>
      <c r="DV40" s="16"/>
      <c r="DW40" s="16"/>
      <c r="DX40" s="16"/>
      <c r="DY40" s="16"/>
      <c r="DZ40" s="16"/>
      <c r="EA40" s="16"/>
      <c r="EB40" s="16"/>
      <c r="EC40" s="16"/>
      <c r="ED40" s="16"/>
      <c r="EE40" s="16"/>
      <c r="EF40" s="16"/>
      <c r="EG40" s="16"/>
      <c r="EH40" s="16"/>
      <c r="EI40" s="16"/>
      <c r="EJ40" s="16"/>
      <c r="EK40" s="16"/>
      <c r="EL40" s="16"/>
      <c r="EM40" s="16"/>
      <c r="EN40" s="16"/>
      <c r="EO40" s="16"/>
      <c r="EP40" s="16"/>
      <c r="EQ40" s="16"/>
      <c r="ER40" s="16"/>
      <c r="ES40" s="16"/>
      <c r="ET40" s="16"/>
      <c r="EU40" s="16"/>
      <c r="EV40" s="16"/>
      <c r="EW40" s="16"/>
      <c r="EX40" s="16"/>
      <c r="EY40" s="16"/>
      <c r="EZ40" s="16"/>
      <c r="FA40" s="16"/>
      <c r="FB40" s="16"/>
      <c r="FC40" s="16"/>
      <c r="FD40" s="16"/>
      <c r="FE40" s="16"/>
      <c r="FF40" s="16"/>
      <c r="FG40" s="16"/>
      <c r="FH40" s="16"/>
      <c r="FI40" s="16"/>
      <c r="FJ40" s="16"/>
      <c r="FK40" s="16"/>
      <c r="FL40" s="16"/>
      <c r="FM40" s="16"/>
      <c r="FN40" s="16"/>
      <c r="FO40" s="16"/>
      <c r="FP40" s="16"/>
      <c r="FQ40" s="16"/>
      <c r="FR40" s="16"/>
      <c r="FS40" s="16"/>
      <c r="FT40" s="16"/>
      <c r="FU40" s="16"/>
      <c r="FV40" s="16"/>
      <c r="FW40" s="16"/>
      <c r="FX40" s="16"/>
      <c r="FY40" s="16"/>
      <c r="FZ40" s="16"/>
      <c r="GA40" s="16"/>
      <c r="GB40" s="16"/>
      <c r="GC40" s="16"/>
      <c r="GD40" s="16"/>
      <c r="GE40" s="16"/>
      <c r="GF40" s="16"/>
      <c r="GG40" s="16"/>
      <c r="GH40" s="16"/>
      <c r="GI40" s="16"/>
      <c r="GJ40" s="16"/>
      <c r="GK40" s="16"/>
      <c r="GL40" s="16"/>
      <c r="GM40" s="16"/>
      <c r="GN40" s="16"/>
      <c r="GO40" s="16"/>
      <c r="GP40" s="16"/>
      <c r="GQ40" s="16"/>
      <c r="GR40" s="16"/>
      <c r="GS40" s="16"/>
      <c r="GT40" s="16"/>
      <c r="GU40" s="16"/>
      <c r="GV40" s="16"/>
      <c r="GW40" s="16"/>
      <c r="GX40" s="16"/>
      <c r="GY40" s="16"/>
      <c r="GZ40" s="16"/>
      <c r="HA40" s="16"/>
      <c r="HB40" s="16"/>
      <c r="HC40" s="16"/>
      <c r="HD40" s="16"/>
      <c r="HE40" s="16"/>
      <c r="HF40" s="16"/>
      <c r="HG40" s="16"/>
      <c r="HH40" s="16"/>
      <c r="HI40" s="16"/>
      <c r="HJ40" s="16"/>
      <c r="HK40" s="16"/>
      <c r="HL40" s="16"/>
      <c r="HM40" s="16"/>
      <c r="HN40" s="16"/>
      <c r="HO40" s="16"/>
      <c r="HP40" s="16"/>
      <c r="HQ40" s="16"/>
      <c r="HR40" s="16"/>
      <c r="HS40" s="16"/>
      <c r="HT40" s="16"/>
      <c r="HU40" s="16"/>
      <c r="HV40" s="16"/>
      <c r="HW40" s="16"/>
      <c r="HX40" s="16"/>
      <c r="HY40" s="16"/>
      <c r="HZ40" s="16"/>
      <c r="IA40" s="16"/>
      <c r="IB40" s="16"/>
      <c r="IC40" s="16"/>
      <c r="ID40" s="16"/>
      <c r="IE40" s="16"/>
      <c r="IF40" s="16"/>
      <c r="IG40" s="16"/>
      <c r="IH40" s="16"/>
    </row>
    <row r="41" spans="1:242" ht="47.25" x14ac:dyDescent="0.3">
      <c r="A41" s="24" t="s">
        <v>27</v>
      </c>
      <c r="B41" s="33" t="s">
        <v>28</v>
      </c>
      <c r="C41" s="22">
        <v>679</v>
      </c>
      <c r="D41" s="23"/>
      <c r="E41" s="27">
        <f>C41+D41</f>
        <v>679</v>
      </c>
      <c r="F41" s="23"/>
      <c r="G41" s="27">
        <f>C41+F41</f>
        <v>679</v>
      </c>
      <c r="H41" s="23"/>
      <c r="I41" s="27">
        <f t="shared" si="7"/>
        <v>679</v>
      </c>
    </row>
    <row r="42" spans="1:242" ht="33.75" hidden="1" customHeight="1" x14ac:dyDescent="0.3">
      <c r="A42" s="24" t="s">
        <v>29</v>
      </c>
      <c r="B42" s="26" t="s">
        <v>30</v>
      </c>
      <c r="C42" s="22">
        <v>0</v>
      </c>
      <c r="D42" s="23">
        <v>0</v>
      </c>
      <c r="E42" s="27">
        <f>C42+D42</f>
        <v>0</v>
      </c>
      <c r="F42" s="23">
        <v>0</v>
      </c>
      <c r="G42" s="27">
        <f>C42+F42</f>
        <v>0</v>
      </c>
      <c r="H42" s="23">
        <v>0</v>
      </c>
      <c r="I42" s="27">
        <f>E42+H42</f>
        <v>0</v>
      </c>
    </row>
    <row r="43" spans="1:242" ht="19.5" x14ac:dyDescent="0.35">
      <c r="A43" s="36" t="s">
        <v>31</v>
      </c>
      <c r="B43" s="44" t="s">
        <v>32</v>
      </c>
      <c r="C43" s="12">
        <f t="shared" ref="C43:I43" si="8">C44</f>
        <v>2800</v>
      </c>
      <c r="D43" s="13">
        <f t="shared" si="8"/>
        <v>0</v>
      </c>
      <c r="E43" s="49">
        <f t="shared" si="8"/>
        <v>2800</v>
      </c>
      <c r="F43" s="13">
        <f t="shared" si="8"/>
        <v>0</v>
      </c>
      <c r="G43" s="49">
        <f t="shared" si="8"/>
        <v>2800</v>
      </c>
      <c r="H43" s="13">
        <f t="shared" si="8"/>
        <v>0</v>
      </c>
      <c r="I43" s="49">
        <f t="shared" si="8"/>
        <v>2800</v>
      </c>
    </row>
    <row r="44" spans="1:242" ht="18.75" x14ac:dyDescent="0.3">
      <c r="A44" s="19" t="s">
        <v>33</v>
      </c>
      <c r="B44" s="45" t="s">
        <v>34</v>
      </c>
      <c r="C44" s="17">
        <f t="shared" ref="C44:I44" si="9">SUM(C45:C48)</f>
        <v>2800</v>
      </c>
      <c r="D44" s="18">
        <f t="shared" si="9"/>
        <v>0</v>
      </c>
      <c r="E44" s="27">
        <f t="shared" si="9"/>
        <v>2800</v>
      </c>
      <c r="F44" s="18">
        <f t="shared" si="9"/>
        <v>0</v>
      </c>
      <c r="G44" s="27">
        <f t="shared" si="9"/>
        <v>2800</v>
      </c>
      <c r="H44" s="18">
        <f t="shared" si="9"/>
        <v>0</v>
      </c>
      <c r="I44" s="27">
        <f t="shared" si="9"/>
        <v>2800</v>
      </c>
    </row>
    <row r="45" spans="1:242" ht="18.75" hidden="1" x14ac:dyDescent="0.3">
      <c r="A45" s="19" t="s">
        <v>35</v>
      </c>
      <c r="B45" s="45" t="s">
        <v>36</v>
      </c>
      <c r="C45" s="17">
        <v>1188</v>
      </c>
      <c r="D45" s="18"/>
      <c r="E45" s="27">
        <v>1188</v>
      </c>
      <c r="F45" s="18"/>
      <c r="G45" s="27">
        <v>1188</v>
      </c>
      <c r="H45" s="18"/>
      <c r="I45" s="27">
        <v>1188</v>
      </c>
    </row>
    <row r="46" spans="1:242" ht="18.75" hidden="1" x14ac:dyDescent="0.3">
      <c r="A46" s="19" t="s">
        <v>37</v>
      </c>
      <c r="B46" s="45" t="s">
        <v>38</v>
      </c>
      <c r="C46" s="17">
        <v>242</v>
      </c>
      <c r="D46" s="18"/>
      <c r="E46" s="27">
        <v>242</v>
      </c>
      <c r="F46" s="18"/>
      <c r="G46" s="27">
        <v>242</v>
      </c>
      <c r="H46" s="18"/>
      <c r="I46" s="27">
        <v>242</v>
      </c>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6"/>
      <c r="BU46" s="16"/>
      <c r="BV46" s="16"/>
      <c r="BW46" s="16"/>
      <c r="BX46" s="16"/>
      <c r="BY46" s="16"/>
      <c r="BZ46" s="16"/>
      <c r="CA46" s="16"/>
      <c r="CB46" s="16"/>
      <c r="CC46" s="16"/>
      <c r="CD46" s="16"/>
      <c r="CE46" s="16"/>
      <c r="CF46" s="16"/>
      <c r="CG46" s="16"/>
      <c r="CH46" s="16"/>
      <c r="CI46" s="16"/>
      <c r="CJ46" s="16"/>
      <c r="CK46" s="16"/>
      <c r="CL46" s="16"/>
      <c r="CM46" s="16"/>
      <c r="CN46" s="16"/>
      <c r="CO46" s="16"/>
      <c r="CP46" s="16"/>
      <c r="CQ46" s="16"/>
      <c r="CR46" s="16"/>
      <c r="CS46" s="16"/>
      <c r="CT46" s="16"/>
      <c r="CU46" s="16"/>
      <c r="CV46" s="16"/>
      <c r="CW46" s="16"/>
      <c r="CX46" s="16"/>
      <c r="CY46" s="16"/>
      <c r="CZ46" s="16"/>
      <c r="DA46" s="16"/>
      <c r="DB46" s="16"/>
      <c r="DC46" s="16"/>
      <c r="DD46" s="16"/>
      <c r="DE46" s="16"/>
      <c r="DF46" s="16"/>
      <c r="DG46" s="16"/>
      <c r="DH46" s="16"/>
      <c r="DI46" s="16"/>
      <c r="DJ46" s="16"/>
      <c r="DK46" s="16"/>
      <c r="DL46" s="16"/>
      <c r="DM46" s="16"/>
      <c r="DN46" s="16"/>
      <c r="DO46" s="16"/>
      <c r="DP46" s="16"/>
      <c r="DQ46" s="16"/>
      <c r="DR46" s="16"/>
      <c r="DS46" s="16"/>
      <c r="DT46" s="16"/>
      <c r="DU46" s="16"/>
      <c r="DV46" s="16"/>
      <c r="DW46" s="16"/>
      <c r="DX46" s="16"/>
      <c r="DY46" s="16"/>
      <c r="DZ46" s="16"/>
      <c r="EA46" s="16"/>
      <c r="EB46" s="16"/>
      <c r="EC46" s="16"/>
      <c r="ED46" s="16"/>
      <c r="EE46" s="16"/>
      <c r="EF46" s="16"/>
      <c r="EG46" s="16"/>
      <c r="EH46" s="16"/>
      <c r="EI46" s="16"/>
      <c r="EJ46" s="16"/>
      <c r="EK46" s="16"/>
      <c r="EL46" s="16"/>
      <c r="EM46" s="16"/>
      <c r="EN46" s="16"/>
      <c r="EO46" s="16"/>
      <c r="EP46" s="16"/>
      <c r="EQ46" s="16"/>
      <c r="ER46" s="16"/>
      <c r="ES46" s="16"/>
      <c r="ET46" s="16"/>
      <c r="EU46" s="16"/>
      <c r="EV46" s="16"/>
      <c r="EW46" s="16"/>
      <c r="EX46" s="16"/>
      <c r="EY46" s="16"/>
      <c r="EZ46" s="16"/>
      <c r="FA46" s="16"/>
      <c r="FB46" s="16"/>
      <c r="FC46" s="16"/>
      <c r="FD46" s="16"/>
      <c r="FE46" s="16"/>
      <c r="FF46" s="16"/>
      <c r="FG46" s="16"/>
      <c r="FH46" s="16"/>
      <c r="FI46" s="16"/>
      <c r="FJ46" s="16"/>
      <c r="FK46" s="16"/>
      <c r="FL46" s="16"/>
      <c r="FM46" s="16"/>
      <c r="FN46" s="16"/>
      <c r="FO46" s="16"/>
      <c r="FP46" s="16"/>
      <c r="FQ46" s="16"/>
      <c r="FR46" s="16"/>
      <c r="FS46" s="16"/>
      <c r="FT46" s="16"/>
      <c r="FU46" s="16"/>
      <c r="FV46" s="16"/>
      <c r="FW46" s="16"/>
      <c r="FX46" s="16"/>
      <c r="FY46" s="16"/>
      <c r="FZ46" s="16"/>
      <c r="GA46" s="16"/>
      <c r="GB46" s="16"/>
      <c r="GC46" s="16"/>
      <c r="GD46" s="16"/>
      <c r="GE46" s="16"/>
      <c r="GF46" s="16"/>
      <c r="GG46" s="16"/>
      <c r="GH46" s="16"/>
      <c r="GI46" s="16"/>
      <c r="GJ46" s="16"/>
      <c r="GK46" s="16"/>
      <c r="GL46" s="16"/>
      <c r="GM46" s="16"/>
      <c r="GN46" s="16"/>
      <c r="GO46" s="16"/>
      <c r="GP46" s="16"/>
      <c r="GQ46" s="16"/>
      <c r="GR46" s="16"/>
      <c r="GS46" s="16"/>
      <c r="GT46" s="16"/>
      <c r="GU46" s="16"/>
      <c r="GV46" s="16"/>
      <c r="GW46" s="16"/>
      <c r="GX46" s="16"/>
      <c r="GY46" s="16"/>
      <c r="GZ46" s="16"/>
      <c r="HA46" s="16"/>
      <c r="HB46" s="16"/>
      <c r="HC46" s="16"/>
      <c r="HD46" s="16"/>
      <c r="HE46" s="16"/>
      <c r="HF46" s="16"/>
      <c r="HG46" s="16"/>
      <c r="HH46" s="16"/>
      <c r="HI46" s="16"/>
      <c r="HJ46" s="16"/>
      <c r="HK46" s="16"/>
      <c r="HL46" s="16"/>
      <c r="HM46" s="16"/>
      <c r="HN46" s="16"/>
      <c r="HO46" s="16"/>
      <c r="HP46" s="16"/>
      <c r="HQ46" s="16"/>
      <c r="HR46" s="16"/>
      <c r="HS46" s="16"/>
      <c r="HT46" s="16"/>
      <c r="HU46" s="16"/>
      <c r="HV46" s="16"/>
      <c r="HW46" s="16"/>
      <c r="HX46" s="16"/>
      <c r="HY46" s="16"/>
      <c r="HZ46" s="16"/>
      <c r="IA46" s="16"/>
      <c r="IB46" s="16"/>
      <c r="IC46" s="16"/>
      <c r="ID46" s="16"/>
      <c r="IE46" s="16"/>
      <c r="IF46" s="16"/>
      <c r="IG46" s="16"/>
      <c r="IH46" s="16"/>
    </row>
    <row r="47" spans="1:242" ht="18.75" hidden="1" x14ac:dyDescent="0.3">
      <c r="A47" s="19" t="s">
        <v>39</v>
      </c>
      <c r="B47" s="45" t="s">
        <v>40</v>
      </c>
      <c r="C47" s="17">
        <v>1370</v>
      </c>
      <c r="D47" s="18"/>
      <c r="E47" s="27">
        <v>1370</v>
      </c>
      <c r="F47" s="18"/>
      <c r="G47" s="27">
        <v>1370</v>
      </c>
      <c r="H47" s="18"/>
      <c r="I47" s="27">
        <v>1370</v>
      </c>
    </row>
    <row r="48" spans="1:242" ht="18.75" hidden="1" x14ac:dyDescent="0.3">
      <c r="A48" s="19" t="s">
        <v>41</v>
      </c>
      <c r="B48" s="45" t="s">
        <v>42</v>
      </c>
      <c r="C48" s="17"/>
      <c r="D48" s="18"/>
      <c r="E48" s="27"/>
      <c r="F48" s="18"/>
      <c r="G48" s="27"/>
      <c r="H48" s="18"/>
      <c r="I48" s="27"/>
    </row>
    <row r="49" spans="1:242" ht="19.5" x14ac:dyDescent="0.35">
      <c r="A49" s="10" t="s">
        <v>43</v>
      </c>
      <c r="B49" s="39" t="s">
        <v>44</v>
      </c>
      <c r="C49" s="12">
        <f t="shared" ref="C49:I49" si="10">SUM(C50,C51)</f>
        <v>450</v>
      </c>
      <c r="D49" s="13">
        <f t="shared" si="10"/>
        <v>2130.6</v>
      </c>
      <c r="E49" s="49">
        <f t="shared" si="10"/>
        <v>2580.6</v>
      </c>
      <c r="F49" s="13">
        <f t="shared" si="10"/>
        <v>0</v>
      </c>
      <c r="G49" s="49">
        <f t="shared" si="10"/>
        <v>2580.6</v>
      </c>
      <c r="H49" s="13">
        <f t="shared" si="10"/>
        <v>0</v>
      </c>
      <c r="I49" s="49">
        <f t="shared" si="10"/>
        <v>2580.6</v>
      </c>
    </row>
    <row r="50" spans="1:242" ht="63" x14ac:dyDescent="0.3">
      <c r="A50" s="46" t="s">
        <v>45</v>
      </c>
      <c r="B50" s="33" t="s">
        <v>46</v>
      </c>
      <c r="C50" s="17"/>
      <c r="D50" s="18">
        <v>2130.6</v>
      </c>
      <c r="E50" s="27">
        <f>C50+D50</f>
        <v>2130.6</v>
      </c>
      <c r="F50" s="18"/>
      <c r="G50" s="27">
        <f>F50+E50</f>
        <v>2130.6</v>
      </c>
      <c r="H50" s="18"/>
      <c r="I50" s="27">
        <f>G50+H50</f>
        <v>2130.6</v>
      </c>
    </row>
    <row r="51" spans="1:242" ht="30.75" customHeight="1" x14ac:dyDescent="0.3">
      <c r="A51" s="46" t="s">
        <v>47</v>
      </c>
      <c r="B51" s="33" t="s">
        <v>91</v>
      </c>
      <c r="C51" s="25">
        <f>C52+C53</f>
        <v>450</v>
      </c>
      <c r="D51" s="18"/>
      <c r="E51" s="27">
        <f>C51+D51</f>
        <v>450</v>
      </c>
      <c r="F51" s="18"/>
      <c r="G51" s="27">
        <f>C51+F51</f>
        <v>450</v>
      </c>
      <c r="H51" s="18"/>
      <c r="I51" s="27">
        <f>G51+H51</f>
        <v>450</v>
      </c>
    </row>
    <row r="52" spans="1:242" ht="47.25" x14ac:dyDescent="0.3">
      <c r="A52" s="46" t="s">
        <v>48</v>
      </c>
      <c r="B52" s="33" t="s">
        <v>92</v>
      </c>
      <c r="C52" s="17">
        <v>200</v>
      </c>
      <c r="D52" s="18"/>
      <c r="E52" s="27">
        <f>C52+D52</f>
        <v>200</v>
      </c>
      <c r="F52" s="18"/>
      <c r="G52" s="27">
        <f>C52+F52</f>
        <v>200</v>
      </c>
      <c r="H52" s="18"/>
      <c r="I52" s="27">
        <f t="shared" ref="I52:I53" si="11">G52+H52</f>
        <v>200</v>
      </c>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6"/>
      <c r="AS52" s="16"/>
      <c r="AT52" s="16"/>
      <c r="AU52" s="16"/>
      <c r="AV52" s="16"/>
      <c r="AW52" s="16"/>
      <c r="AX52" s="16"/>
      <c r="AY52" s="16"/>
      <c r="AZ52" s="16"/>
      <c r="BA52" s="16"/>
      <c r="BB52" s="16"/>
      <c r="BC52" s="16"/>
      <c r="BD52" s="16"/>
      <c r="BE52" s="16"/>
      <c r="BF52" s="16"/>
      <c r="BG52" s="16"/>
      <c r="BH52" s="16"/>
      <c r="BI52" s="16"/>
      <c r="BJ52" s="16"/>
      <c r="BK52" s="16"/>
      <c r="BL52" s="16"/>
      <c r="BM52" s="16"/>
      <c r="BN52" s="16"/>
      <c r="BO52" s="16"/>
      <c r="BP52" s="16"/>
      <c r="BQ52" s="16"/>
      <c r="BR52" s="16"/>
      <c r="BS52" s="16"/>
      <c r="BT52" s="16"/>
      <c r="BU52" s="16"/>
      <c r="BV52" s="16"/>
      <c r="BW52" s="16"/>
      <c r="BX52" s="16"/>
      <c r="BY52" s="16"/>
      <c r="BZ52" s="16"/>
      <c r="CA52" s="16"/>
      <c r="CB52" s="16"/>
      <c r="CC52" s="16"/>
      <c r="CD52" s="16"/>
      <c r="CE52" s="16"/>
      <c r="CF52" s="16"/>
      <c r="CG52" s="16"/>
      <c r="CH52" s="16"/>
      <c r="CI52" s="16"/>
      <c r="CJ52" s="16"/>
      <c r="CK52" s="16"/>
      <c r="CL52" s="16"/>
      <c r="CM52" s="16"/>
      <c r="CN52" s="16"/>
      <c r="CO52" s="16"/>
      <c r="CP52" s="16"/>
      <c r="CQ52" s="16"/>
      <c r="CR52" s="16"/>
      <c r="CS52" s="16"/>
      <c r="CT52" s="16"/>
      <c r="CU52" s="16"/>
      <c r="CV52" s="16"/>
      <c r="CW52" s="16"/>
      <c r="CX52" s="16"/>
      <c r="CY52" s="16"/>
      <c r="CZ52" s="16"/>
      <c r="DA52" s="16"/>
      <c r="DB52" s="16"/>
      <c r="DC52" s="16"/>
      <c r="DD52" s="16"/>
      <c r="DE52" s="16"/>
      <c r="DF52" s="16"/>
      <c r="DG52" s="16"/>
      <c r="DH52" s="16"/>
      <c r="DI52" s="16"/>
      <c r="DJ52" s="16"/>
      <c r="DK52" s="16"/>
      <c r="DL52" s="16"/>
      <c r="DM52" s="16"/>
      <c r="DN52" s="16"/>
      <c r="DO52" s="16"/>
      <c r="DP52" s="16"/>
      <c r="DQ52" s="16"/>
      <c r="DR52" s="16"/>
      <c r="DS52" s="16"/>
      <c r="DT52" s="16"/>
      <c r="DU52" s="16"/>
      <c r="DV52" s="16"/>
      <c r="DW52" s="16"/>
      <c r="DX52" s="16"/>
      <c r="DY52" s="16"/>
      <c r="DZ52" s="16"/>
      <c r="EA52" s="16"/>
      <c r="EB52" s="16"/>
      <c r="EC52" s="16"/>
      <c r="ED52" s="16"/>
      <c r="EE52" s="16"/>
      <c r="EF52" s="16"/>
      <c r="EG52" s="16"/>
      <c r="EH52" s="16"/>
      <c r="EI52" s="16"/>
      <c r="EJ52" s="16"/>
      <c r="EK52" s="16"/>
      <c r="EL52" s="16"/>
      <c r="EM52" s="16"/>
      <c r="EN52" s="16"/>
      <c r="EO52" s="16"/>
      <c r="EP52" s="16"/>
      <c r="EQ52" s="16"/>
      <c r="ER52" s="16"/>
      <c r="ES52" s="16"/>
      <c r="ET52" s="16"/>
      <c r="EU52" s="16"/>
      <c r="EV52" s="16"/>
      <c r="EW52" s="16"/>
      <c r="EX52" s="16"/>
      <c r="EY52" s="16"/>
      <c r="EZ52" s="16"/>
      <c r="FA52" s="16"/>
      <c r="FB52" s="16"/>
      <c r="FC52" s="16"/>
      <c r="FD52" s="16"/>
      <c r="FE52" s="16"/>
      <c r="FF52" s="16"/>
      <c r="FG52" s="16"/>
      <c r="FH52" s="16"/>
      <c r="FI52" s="16"/>
      <c r="FJ52" s="16"/>
      <c r="FK52" s="16"/>
      <c r="FL52" s="16"/>
      <c r="FM52" s="16"/>
      <c r="FN52" s="16"/>
      <c r="FO52" s="16"/>
      <c r="FP52" s="16"/>
      <c r="FQ52" s="16"/>
      <c r="FR52" s="16"/>
      <c r="FS52" s="16"/>
      <c r="FT52" s="16"/>
      <c r="FU52" s="16"/>
      <c r="FV52" s="16"/>
      <c r="FW52" s="16"/>
      <c r="FX52" s="16"/>
      <c r="FY52" s="16"/>
      <c r="FZ52" s="16"/>
      <c r="GA52" s="16"/>
      <c r="GB52" s="16"/>
      <c r="GC52" s="16"/>
      <c r="GD52" s="16"/>
      <c r="GE52" s="16"/>
      <c r="GF52" s="16"/>
      <c r="GG52" s="16"/>
      <c r="GH52" s="16"/>
      <c r="GI52" s="16"/>
      <c r="GJ52" s="16"/>
      <c r="GK52" s="16"/>
      <c r="GL52" s="16"/>
      <c r="GM52" s="16"/>
      <c r="GN52" s="16"/>
      <c r="GO52" s="16"/>
      <c r="GP52" s="16"/>
      <c r="GQ52" s="16"/>
      <c r="GR52" s="16"/>
      <c r="GS52" s="16"/>
      <c r="GT52" s="16"/>
      <c r="GU52" s="16"/>
      <c r="GV52" s="16"/>
      <c r="GW52" s="16"/>
      <c r="GX52" s="16"/>
      <c r="GY52" s="16"/>
      <c r="GZ52" s="16"/>
      <c r="HA52" s="16"/>
      <c r="HB52" s="16"/>
      <c r="HC52" s="16"/>
      <c r="HD52" s="16"/>
      <c r="HE52" s="16"/>
      <c r="HF52" s="16"/>
      <c r="HG52" s="16"/>
      <c r="HH52" s="16"/>
      <c r="HI52" s="16"/>
      <c r="HJ52" s="16"/>
      <c r="HK52" s="16"/>
      <c r="HL52" s="16"/>
      <c r="HM52" s="16"/>
      <c r="HN52" s="16"/>
      <c r="HO52" s="16"/>
      <c r="HP52" s="16"/>
      <c r="HQ52" s="16"/>
      <c r="HR52" s="16"/>
      <c r="HS52" s="16"/>
      <c r="HT52" s="16"/>
      <c r="HU52" s="16"/>
      <c r="HV52" s="16"/>
      <c r="HW52" s="16"/>
      <c r="HX52" s="16"/>
      <c r="HY52" s="16"/>
      <c r="HZ52" s="16"/>
      <c r="IA52" s="16"/>
      <c r="IB52" s="16"/>
      <c r="IC52" s="16"/>
      <c r="ID52" s="16"/>
      <c r="IE52" s="16"/>
      <c r="IF52" s="16"/>
      <c r="IG52" s="16"/>
      <c r="IH52" s="16"/>
    </row>
    <row r="53" spans="1:242" ht="31.5" x14ac:dyDescent="0.3">
      <c r="A53" s="46" t="s">
        <v>49</v>
      </c>
      <c r="B53" s="33" t="s">
        <v>50</v>
      </c>
      <c r="C53" s="17">
        <v>250</v>
      </c>
      <c r="D53" s="18"/>
      <c r="E53" s="27">
        <f>C53+D53</f>
        <v>250</v>
      </c>
      <c r="F53" s="18"/>
      <c r="G53" s="27">
        <f>C53+F53</f>
        <v>250</v>
      </c>
      <c r="H53" s="18"/>
      <c r="I53" s="27">
        <f t="shared" si="11"/>
        <v>250</v>
      </c>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c r="BR53" s="16"/>
      <c r="BS53" s="16"/>
      <c r="BT53" s="16"/>
      <c r="BU53" s="16"/>
      <c r="BV53" s="16"/>
      <c r="BW53" s="16"/>
      <c r="BX53" s="16"/>
      <c r="BY53" s="16"/>
      <c r="BZ53" s="16"/>
      <c r="CA53" s="16"/>
      <c r="CB53" s="16"/>
      <c r="CC53" s="16"/>
      <c r="CD53" s="16"/>
      <c r="CE53" s="16"/>
      <c r="CF53" s="16"/>
      <c r="CG53" s="16"/>
      <c r="CH53" s="16"/>
      <c r="CI53" s="16"/>
      <c r="CJ53" s="16"/>
      <c r="CK53" s="16"/>
      <c r="CL53" s="16"/>
      <c r="CM53" s="16"/>
      <c r="CN53" s="16"/>
      <c r="CO53" s="16"/>
      <c r="CP53" s="16"/>
      <c r="CQ53" s="16"/>
      <c r="CR53" s="16"/>
      <c r="CS53" s="16"/>
      <c r="CT53" s="16"/>
      <c r="CU53" s="16"/>
      <c r="CV53" s="16"/>
      <c r="CW53" s="16"/>
      <c r="CX53" s="16"/>
      <c r="CY53" s="16"/>
      <c r="CZ53" s="16"/>
      <c r="DA53" s="16"/>
      <c r="DB53" s="16"/>
      <c r="DC53" s="16"/>
      <c r="DD53" s="16"/>
      <c r="DE53" s="16"/>
      <c r="DF53" s="16"/>
      <c r="DG53" s="16"/>
      <c r="DH53" s="16"/>
      <c r="DI53" s="16"/>
      <c r="DJ53" s="16"/>
      <c r="DK53" s="16"/>
      <c r="DL53" s="16"/>
      <c r="DM53" s="16"/>
      <c r="DN53" s="16"/>
      <c r="DO53" s="16"/>
      <c r="DP53" s="16"/>
      <c r="DQ53" s="16"/>
      <c r="DR53" s="16"/>
      <c r="DS53" s="16"/>
      <c r="DT53" s="16"/>
      <c r="DU53" s="16"/>
      <c r="DV53" s="16"/>
      <c r="DW53" s="16"/>
      <c r="DX53" s="16"/>
      <c r="DY53" s="16"/>
      <c r="DZ53" s="16"/>
      <c r="EA53" s="16"/>
      <c r="EB53" s="16"/>
      <c r="EC53" s="16"/>
      <c r="ED53" s="16"/>
      <c r="EE53" s="16"/>
      <c r="EF53" s="16"/>
      <c r="EG53" s="16"/>
      <c r="EH53" s="16"/>
      <c r="EI53" s="16"/>
      <c r="EJ53" s="16"/>
      <c r="EK53" s="16"/>
      <c r="EL53" s="16"/>
      <c r="EM53" s="16"/>
      <c r="EN53" s="16"/>
      <c r="EO53" s="16"/>
      <c r="EP53" s="16"/>
      <c r="EQ53" s="16"/>
      <c r="ER53" s="16"/>
      <c r="ES53" s="16"/>
      <c r="ET53" s="16"/>
      <c r="EU53" s="16"/>
      <c r="EV53" s="16"/>
      <c r="EW53" s="16"/>
      <c r="EX53" s="16"/>
      <c r="EY53" s="16"/>
      <c r="EZ53" s="16"/>
      <c r="FA53" s="16"/>
      <c r="FB53" s="16"/>
      <c r="FC53" s="16"/>
      <c r="FD53" s="16"/>
      <c r="FE53" s="16"/>
      <c r="FF53" s="16"/>
      <c r="FG53" s="16"/>
      <c r="FH53" s="16"/>
      <c r="FI53" s="16"/>
      <c r="FJ53" s="16"/>
      <c r="FK53" s="16"/>
      <c r="FL53" s="16"/>
      <c r="FM53" s="16"/>
      <c r="FN53" s="16"/>
      <c r="FO53" s="16"/>
      <c r="FP53" s="16"/>
      <c r="FQ53" s="16"/>
      <c r="FR53" s="16"/>
      <c r="FS53" s="16"/>
      <c r="FT53" s="16"/>
      <c r="FU53" s="16"/>
      <c r="FV53" s="16"/>
      <c r="FW53" s="16"/>
      <c r="FX53" s="16"/>
      <c r="FY53" s="16"/>
      <c r="FZ53" s="16"/>
      <c r="GA53" s="16"/>
      <c r="GB53" s="16"/>
      <c r="GC53" s="16"/>
      <c r="GD53" s="16"/>
      <c r="GE53" s="16"/>
      <c r="GF53" s="16"/>
      <c r="GG53" s="16"/>
      <c r="GH53" s="16"/>
      <c r="GI53" s="16"/>
      <c r="GJ53" s="16"/>
      <c r="GK53" s="16"/>
      <c r="GL53" s="16"/>
      <c r="GM53" s="16"/>
      <c r="GN53" s="16"/>
      <c r="GO53" s="16"/>
      <c r="GP53" s="16"/>
      <c r="GQ53" s="16"/>
      <c r="GR53" s="16"/>
      <c r="GS53" s="16"/>
      <c r="GT53" s="16"/>
      <c r="GU53" s="16"/>
      <c r="GV53" s="16"/>
      <c r="GW53" s="16"/>
      <c r="GX53" s="16"/>
      <c r="GY53" s="16"/>
      <c r="GZ53" s="16"/>
      <c r="HA53" s="16"/>
      <c r="HB53" s="16"/>
      <c r="HC53" s="16"/>
      <c r="HD53" s="16"/>
      <c r="HE53" s="16"/>
      <c r="HF53" s="16"/>
      <c r="HG53" s="16"/>
      <c r="HH53" s="16"/>
      <c r="HI53" s="16"/>
      <c r="HJ53" s="16"/>
      <c r="HK53" s="16"/>
      <c r="HL53" s="16"/>
      <c r="HM53" s="16"/>
      <c r="HN53" s="16"/>
      <c r="HO53" s="16"/>
      <c r="HP53" s="16"/>
      <c r="HQ53" s="16"/>
      <c r="HR53" s="16"/>
      <c r="HS53" s="16"/>
      <c r="HT53" s="16"/>
      <c r="HU53" s="16"/>
      <c r="HV53" s="16"/>
      <c r="HW53" s="16"/>
      <c r="HX53" s="16"/>
      <c r="HY53" s="16"/>
      <c r="HZ53" s="16"/>
      <c r="IA53" s="16"/>
      <c r="IB53" s="16"/>
      <c r="IC53" s="16"/>
      <c r="ID53" s="16"/>
      <c r="IE53" s="16"/>
      <c r="IF53" s="16"/>
      <c r="IG53" s="16"/>
      <c r="IH53" s="16"/>
    </row>
    <row r="54" spans="1:242" ht="19.5" x14ac:dyDescent="0.35">
      <c r="A54" s="36" t="s">
        <v>51</v>
      </c>
      <c r="B54" s="44" t="s">
        <v>52</v>
      </c>
      <c r="C54" s="12">
        <f t="shared" ref="C54:I54" si="12">SUM(C55:C62)</f>
        <v>3290</v>
      </c>
      <c r="D54" s="13">
        <f t="shared" si="12"/>
        <v>0</v>
      </c>
      <c r="E54" s="49">
        <f t="shared" si="12"/>
        <v>3290</v>
      </c>
      <c r="F54" s="13">
        <f t="shared" si="12"/>
        <v>2892</v>
      </c>
      <c r="G54" s="49">
        <f t="shared" si="12"/>
        <v>6182</v>
      </c>
      <c r="H54" s="13">
        <f t="shared" si="12"/>
        <v>600</v>
      </c>
      <c r="I54" s="49">
        <f t="shared" si="12"/>
        <v>6782</v>
      </c>
    </row>
    <row r="55" spans="1:242" ht="18.75" x14ac:dyDescent="0.25">
      <c r="A55" s="24" t="s">
        <v>64</v>
      </c>
      <c r="B55" s="26" t="s">
        <v>52</v>
      </c>
      <c r="C55" s="27">
        <v>200</v>
      </c>
      <c r="D55" s="28"/>
      <c r="E55" s="27">
        <f t="shared" ref="E55:E62" si="13">C55+D55</f>
        <v>200</v>
      </c>
      <c r="F55" s="28"/>
      <c r="G55" s="27">
        <f t="shared" ref="G55:G62" si="14">C55+F55</f>
        <v>200</v>
      </c>
      <c r="H55" s="28"/>
      <c r="I55" s="27">
        <f>G55+H55</f>
        <v>200</v>
      </c>
    </row>
    <row r="56" spans="1:242" ht="110.25" x14ac:dyDescent="0.25">
      <c r="A56" s="24" t="s">
        <v>99</v>
      </c>
      <c r="B56" s="33" t="s">
        <v>93</v>
      </c>
      <c r="C56" s="27"/>
      <c r="D56" s="28"/>
      <c r="E56" s="27">
        <f t="shared" si="13"/>
        <v>0</v>
      </c>
      <c r="F56" s="28">
        <v>2392</v>
      </c>
      <c r="G56" s="27">
        <f t="shared" si="14"/>
        <v>2392</v>
      </c>
      <c r="H56" s="28"/>
      <c r="I56" s="27">
        <f t="shared" ref="I56:I61" si="15">G56+H56</f>
        <v>2392</v>
      </c>
    </row>
    <row r="57" spans="1:242" ht="110.25" x14ac:dyDescent="0.25">
      <c r="A57" s="24" t="s">
        <v>53</v>
      </c>
      <c r="B57" s="33" t="s">
        <v>93</v>
      </c>
      <c r="C57" s="27">
        <v>1100</v>
      </c>
      <c r="D57" s="28"/>
      <c r="E57" s="27">
        <f t="shared" ref="E57" si="16">C57+D57</f>
        <v>1100</v>
      </c>
      <c r="F57" s="28"/>
      <c r="G57" s="27">
        <f t="shared" si="14"/>
        <v>1100</v>
      </c>
      <c r="H57" s="28"/>
      <c r="I57" s="27">
        <f>G57+H57</f>
        <v>1100</v>
      </c>
    </row>
    <row r="58" spans="1:242" ht="110.25" x14ac:dyDescent="0.25">
      <c r="A58" s="24" t="s">
        <v>54</v>
      </c>
      <c r="B58" s="33" t="s">
        <v>93</v>
      </c>
      <c r="C58" s="27">
        <v>80</v>
      </c>
      <c r="D58" s="28"/>
      <c r="E58" s="27">
        <f t="shared" si="13"/>
        <v>80</v>
      </c>
      <c r="F58" s="28"/>
      <c r="G58" s="27">
        <f t="shared" si="14"/>
        <v>80</v>
      </c>
      <c r="H58" s="28"/>
      <c r="I58" s="27">
        <f>G58+H58</f>
        <v>80</v>
      </c>
    </row>
    <row r="59" spans="1:242" ht="18.75" x14ac:dyDescent="0.25">
      <c r="A59" s="24" t="s">
        <v>65</v>
      </c>
      <c r="B59" s="26" t="s">
        <v>52</v>
      </c>
      <c r="C59" s="27">
        <v>1095</v>
      </c>
      <c r="D59" s="28"/>
      <c r="E59" s="27">
        <f t="shared" si="13"/>
        <v>1095</v>
      </c>
      <c r="F59" s="28"/>
      <c r="G59" s="27">
        <f t="shared" si="14"/>
        <v>1095</v>
      </c>
      <c r="H59" s="28"/>
      <c r="I59" s="27">
        <f t="shared" si="15"/>
        <v>1095</v>
      </c>
    </row>
    <row r="60" spans="1:242" ht="63" x14ac:dyDescent="0.25">
      <c r="A60" s="24" t="s">
        <v>55</v>
      </c>
      <c r="B60" s="33" t="s">
        <v>94</v>
      </c>
      <c r="C60" s="27">
        <v>405</v>
      </c>
      <c r="D60" s="28"/>
      <c r="E60" s="27">
        <f t="shared" si="13"/>
        <v>405</v>
      </c>
      <c r="F60" s="28"/>
      <c r="G60" s="27">
        <f t="shared" si="14"/>
        <v>405</v>
      </c>
      <c r="H60" s="28"/>
      <c r="I60" s="27">
        <f t="shared" si="15"/>
        <v>405</v>
      </c>
    </row>
    <row r="61" spans="1:242" ht="18.75" x14ac:dyDescent="0.25">
      <c r="A61" s="24" t="s">
        <v>66</v>
      </c>
      <c r="B61" s="26" t="s">
        <v>52</v>
      </c>
      <c r="C61" s="27">
        <v>60</v>
      </c>
      <c r="D61" s="28"/>
      <c r="E61" s="27">
        <f t="shared" si="13"/>
        <v>60</v>
      </c>
      <c r="F61" s="28">
        <v>500</v>
      </c>
      <c r="G61" s="27">
        <f t="shared" si="14"/>
        <v>560</v>
      </c>
      <c r="H61" s="28">
        <v>600</v>
      </c>
      <c r="I61" s="27">
        <f t="shared" si="15"/>
        <v>1160</v>
      </c>
    </row>
    <row r="62" spans="1:242" ht="47.25" x14ac:dyDescent="0.25">
      <c r="A62" s="24" t="s">
        <v>57</v>
      </c>
      <c r="B62" s="33" t="s">
        <v>56</v>
      </c>
      <c r="C62" s="27">
        <v>350</v>
      </c>
      <c r="D62" s="28"/>
      <c r="E62" s="27">
        <f t="shared" si="13"/>
        <v>350</v>
      </c>
      <c r="F62" s="28"/>
      <c r="G62" s="27">
        <f t="shared" si="14"/>
        <v>350</v>
      </c>
      <c r="H62" s="28"/>
      <c r="I62" s="27">
        <f>G62+H62</f>
        <v>350</v>
      </c>
    </row>
    <row r="63" spans="1:242" ht="19.5" x14ac:dyDescent="0.35">
      <c r="A63" s="34" t="s">
        <v>96</v>
      </c>
      <c r="B63" s="47" t="s">
        <v>58</v>
      </c>
      <c r="C63" s="12">
        <f t="shared" ref="C63:I63" si="17">SUM(C64:C64)</f>
        <v>350</v>
      </c>
      <c r="D63" s="13">
        <f t="shared" si="17"/>
        <v>0</v>
      </c>
      <c r="E63" s="49">
        <f t="shared" si="17"/>
        <v>350</v>
      </c>
      <c r="F63" s="13">
        <f t="shared" si="17"/>
        <v>0</v>
      </c>
      <c r="G63" s="49">
        <f t="shared" si="17"/>
        <v>350</v>
      </c>
      <c r="H63" s="13">
        <f t="shared" si="17"/>
        <v>0</v>
      </c>
      <c r="I63" s="49">
        <f t="shared" si="17"/>
        <v>350</v>
      </c>
    </row>
    <row r="64" spans="1:242" ht="18.75" x14ac:dyDescent="0.3">
      <c r="A64" s="24" t="s">
        <v>59</v>
      </c>
      <c r="B64" s="48" t="s">
        <v>95</v>
      </c>
      <c r="C64" s="17">
        <f>350</f>
        <v>350</v>
      </c>
      <c r="D64" s="18"/>
      <c r="E64" s="27">
        <f>C64+D64</f>
        <v>350</v>
      </c>
      <c r="F64" s="18"/>
      <c r="G64" s="27">
        <f>C64+F64</f>
        <v>350</v>
      </c>
      <c r="H64" s="18"/>
      <c r="I64" s="27">
        <f>G64+H64</f>
        <v>350</v>
      </c>
    </row>
    <row r="65" spans="4:8" x14ac:dyDescent="0.25">
      <c r="D65" s="29"/>
      <c r="H65" s="29"/>
    </row>
  </sheetData>
  <mergeCells count="1">
    <mergeCell ref="A16:C16"/>
  </mergeCells>
  <pageMargins left="0.51181102362204722" right="0.31496062992125984" top="0.74803149606299213" bottom="0.74803149606299213" header="0.31496062992125984" footer="0.31496062992125984"/>
  <pageSetup paperSize="9" scale="6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прилож.1_ННД 2024г.</vt:lpstr>
      <vt:lpstr>'прилож.1_ННД 2024г.'!Заголовки_для_печати</vt:lpstr>
      <vt:lpstr>'прилож.1_ННД 2024г.'!Область_печати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rfu11</dc:creator>
  <cp:lastModifiedBy>Хмелева Т.И</cp:lastModifiedBy>
  <cp:lastPrinted>2024-07-03T07:27:26Z</cp:lastPrinted>
  <dcterms:created xsi:type="dcterms:W3CDTF">2022-11-11T10:53:18Z</dcterms:created>
  <dcterms:modified xsi:type="dcterms:W3CDTF">2024-07-08T05:23:46Z</dcterms:modified>
</cp:coreProperties>
</file>