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Мои документы\РЕШЕНИЯ\VII созыв\23 (внеочередное заседание) 23.10.2024г\внеочередная октябрь 2024\"/>
    </mc:Choice>
  </mc:AlternateContent>
  <bookViews>
    <workbookView xWindow="-120" yWindow="-120" windowWidth="29040" windowHeight="15840"/>
  </bookViews>
  <sheets>
    <sheet name="прилож.2_ННД 2025-26гг." sheetId="1" r:id="rId1"/>
  </sheets>
  <externalReferences>
    <externalReference r:id="rId2"/>
  </externalReferences>
  <definedNames>
    <definedName name="__Anonymous_Sheet_DB__1" localSheetId="0">#REF!</definedName>
    <definedName name="__Anonymous_Sheet_DB__1">#REF!</definedName>
    <definedName name="_xlnm._FilterDatabase" localSheetId="0" hidden="1">'прилож.2_ННД 2025-26гг.'!$A$19:$IG$63</definedName>
    <definedName name="a" localSheetId="0">#REF!</definedName>
    <definedName name="a">#REF!</definedName>
    <definedName name="Z_391F35BD_9F91_4504_A05C_D406E8D863C9_.wvu.Rows" hidden="1">[1]пр!$62:$64</definedName>
    <definedName name="_xlnm.Print_Area" localSheetId="0">'прилож.2_ННД 2025-26гг.'!$A$1:$H$63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62" i="1" l="1"/>
  <c r="F54" i="1"/>
  <c r="F49" i="1"/>
  <c r="F43" i="1"/>
  <c r="F37" i="1"/>
  <c r="F34" i="1"/>
  <c r="F29" i="1"/>
  <c r="F27" i="1"/>
  <c r="F24" i="1"/>
  <c r="F23" i="1"/>
  <c r="F22" i="1"/>
  <c r="F20" i="1" l="1"/>
  <c r="F21" i="1" s="1"/>
  <c r="E61" i="1"/>
  <c r="G61" i="1" s="1"/>
  <c r="E60" i="1"/>
  <c r="G60" i="1" s="1"/>
  <c r="E59" i="1"/>
  <c r="G59" i="1" s="1"/>
  <c r="E58" i="1"/>
  <c r="G58" i="1" s="1"/>
  <c r="E57" i="1"/>
  <c r="G57" i="1" s="1"/>
  <c r="E56" i="1"/>
  <c r="E55" i="1"/>
  <c r="G55" i="1" s="1"/>
  <c r="E53" i="1"/>
  <c r="G53" i="1" s="1"/>
  <c r="E52" i="1"/>
  <c r="G52" i="1" s="1"/>
  <c r="E50" i="1"/>
  <c r="G50" i="1" s="1"/>
  <c r="E41" i="1"/>
  <c r="G41" i="1" s="1"/>
  <c r="E40" i="1"/>
  <c r="G40" i="1" s="1"/>
  <c r="E39" i="1"/>
  <c r="G39" i="1" s="1"/>
  <c r="E36" i="1"/>
  <c r="G36" i="1" s="1"/>
  <c r="E35" i="1"/>
  <c r="G35" i="1" s="1"/>
  <c r="E33" i="1"/>
  <c r="G33" i="1" s="1"/>
  <c r="E32" i="1"/>
  <c r="G32" i="1" s="1"/>
  <c r="E31" i="1"/>
  <c r="G31" i="1" s="1"/>
  <c r="E30" i="1"/>
  <c r="G30" i="1" s="1"/>
  <c r="E28" i="1"/>
  <c r="G28" i="1" s="1"/>
  <c r="E26" i="1"/>
  <c r="G26" i="1" s="1"/>
  <c r="E25" i="1"/>
  <c r="G25" i="1" s="1"/>
  <c r="G24" i="1" s="1"/>
  <c r="E42" i="1"/>
  <c r="G42" i="1" s="1"/>
  <c r="D62" i="1"/>
  <c r="D54" i="1"/>
  <c r="D49" i="1"/>
  <c r="D43" i="1"/>
  <c r="D37" i="1"/>
  <c r="D34" i="1"/>
  <c r="D29" i="1"/>
  <c r="D27" i="1"/>
  <c r="D24" i="1"/>
  <c r="E54" i="1" l="1"/>
  <c r="G56" i="1"/>
  <c r="G34" i="1"/>
  <c r="E24" i="1"/>
  <c r="E22" i="1" s="1"/>
  <c r="G54" i="1"/>
  <c r="G29" i="1"/>
  <c r="G22" i="1" s="1"/>
  <c r="E29" i="1"/>
  <c r="E34" i="1"/>
  <c r="D22" i="1"/>
  <c r="D23" i="1"/>
  <c r="D20" i="1"/>
  <c r="D21" i="1" s="1"/>
  <c r="H27" i="1" l="1"/>
  <c r="C27" i="1"/>
  <c r="C38" i="1" l="1"/>
  <c r="E38" i="1" s="1"/>
  <c r="H63" i="1"/>
  <c r="H62" i="1"/>
  <c r="H54" i="1"/>
  <c r="H51" i="1"/>
  <c r="H49" i="1" s="1"/>
  <c r="H44" i="1"/>
  <c r="H43" i="1" s="1"/>
  <c r="H38" i="1"/>
  <c r="H37" i="1" s="1"/>
  <c r="H34" i="1"/>
  <c r="H29" i="1"/>
  <c r="H24" i="1"/>
  <c r="E37" i="1" l="1"/>
  <c r="G38" i="1"/>
  <c r="G37" i="1" s="1"/>
  <c r="H22" i="1"/>
  <c r="H23" i="1"/>
  <c r="H20" i="1"/>
  <c r="H21" i="1" s="1"/>
  <c r="C44" i="1" l="1"/>
  <c r="C43" i="1" l="1"/>
  <c r="E44" i="1"/>
  <c r="C63" i="1"/>
  <c r="C54" i="1"/>
  <c r="C51" i="1"/>
  <c r="C37" i="1"/>
  <c r="C34" i="1"/>
  <c r="C29" i="1"/>
  <c r="C24" i="1"/>
  <c r="C22" i="1" s="1"/>
  <c r="E43" i="1" l="1"/>
  <c r="G44" i="1"/>
  <c r="G43" i="1" s="1"/>
  <c r="C49" i="1"/>
  <c r="E51" i="1"/>
  <c r="C62" i="1"/>
  <c r="E63" i="1"/>
  <c r="C23" i="1"/>
  <c r="E62" i="1" l="1"/>
  <c r="G63" i="1"/>
  <c r="G62" i="1" s="1"/>
  <c r="C20" i="1"/>
  <c r="C21" i="1" s="1"/>
  <c r="E49" i="1"/>
  <c r="E20" i="1" s="1"/>
  <c r="E21" i="1" s="1"/>
  <c r="G51" i="1"/>
  <c r="G49" i="1" s="1"/>
  <c r="G23" i="1" s="1"/>
  <c r="G20" i="1"/>
  <c r="G21" i="1" s="1"/>
  <c r="E23" i="1" l="1"/>
</calcChain>
</file>

<file path=xl/sharedStrings.xml><?xml version="1.0" encoding="utf-8"?>
<sst xmlns="http://schemas.openxmlformats.org/spreadsheetml/2006/main" count="107" uniqueCount="98">
  <si>
    <t>тыс. рублей</t>
  </si>
  <si>
    <t xml:space="preserve">Код </t>
  </si>
  <si>
    <t>Показатели</t>
  </si>
  <si>
    <t xml:space="preserve"> 000 1 00 00000 00 0000 000</t>
  </si>
  <si>
    <t>НАЛОГОВЫЕ И НЕНАЛОГОВЫЕ ДОХОДЫ</t>
  </si>
  <si>
    <r>
      <t>НАЛОГОВЫЕ И НЕНАЛОГОВЫЕ ДОХОДЫ</t>
    </r>
    <r>
      <rPr>
        <sz val="11"/>
        <rFont val="Times New Roman"/>
        <family val="1"/>
        <charset val="204"/>
      </rPr>
      <t xml:space="preserve"> (без учета НДФЛ по доп.нормативу)</t>
    </r>
  </si>
  <si>
    <t>НАЛОГОВЫЕ ДОХОДЫ</t>
  </si>
  <si>
    <t>НЕНАЛОГОВЫЕ ДОХОДЫ</t>
  </si>
  <si>
    <t xml:space="preserve"> 000 1 01 00000 00 0000 000</t>
  </si>
  <si>
    <t>НАЛОГИ НА ПРИБЫЛЬ, ДОХОДЫ</t>
  </si>
  <si>
    <t xml:space="preserve"> 182 1 01 02000 01 0000 110</t>
  </si>
  <si>
    <t>Налог на доходы физических лиц</t>
  </si>
  <si>
    <t xml:space="preserve">Налог на доходы физических лиц по дополнительному нормативу </t>
  </si>
  <si>
    <t xml:space="preserve"> 182 1 05 00000 00 0000 000</t>
  </si>
  <si>
    <t>НАЛОГИ НА СОВОКУПНЫЙ ДОХОД</t>
  </si>
  <si>
    <t>Единый налог на вмененный доход для отдельных видов деятельности</t>
  </si>
  <si>
    <t>Единый сельскохозяйственный налог</t>
  </si>
  <si>
    <t xml:space="preserve"> 000 1 08 00000 00 0000 000</t>
  </si>
  <si>
    <t xml:space="preserve"> 182 1 08 03010 01 0000 110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</si>
  <si>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</si>
  <si>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919 1 08 07150 01 0000 110</t>
  </si>
  <si>
    <t>Государственная пошлина за выдачу разрешения на установку рекламной конструкции</t>
  </si>
  <si>
    <t xml:space="preserve"> 000 1 11 00000 00 0000 000</t>
  </si>
  <si>
    <t>ДОХОДЫ ОТ ИСПОЛЬЗОВАНИЯ ИМУЩЕСТВА, НАХОДЯЩЕГОСЯ В ГОСУДАРСТВЕННОЙ И МУНИЦИПАЛЬНОЙ СОБСТВЕННОСТИ</t>
  </si>
  <si>
    <t xml:space="preserve"> 000 1 11 05010 00 0000 120</t>
  </si>
  <si>
    <t xml:space="preserve"> 919 1 11 05013 05 0000 120</t>
  </si>
  <si>
    <t xml:space="preserve"> 917 1 11 05013 13 0000 120</t>
  </si>
  <si>
    <t xml:space="preserve"> 919 1 11 05035 05 0000 120 </t>
  </si>
  <si>
    <t>Доходы от сдачи в аренду имущества, находящегося в оперативном управлении органов управления муниципалных районов и созданных ими учреждений (за исключением имущества муницпальных бюджетных и автономных учреждений)</t>
  </si>
  <si>
    <t xml:space="preserve"> 919 1 11 07015 05 0000 120 </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</si>
  <si>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</si>
  <si>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 xml:space="preserve"> 000 1 12 00000 00 0000 000</t>
  </si>
  <si>
    <t>ПЛАТЕЖИ ПРИ ПОЛЬЗОВАНИИ ПРИРОДНЫМИ РЕСУРСАМИ</t>
  </si>
  <si>
    <t xml:space="preserve"> 048 1 12 01000 01 0000 120</t>
  </si>
  <si>
    <t>Плата за негативное воздействие на окружающую среду</t>
  </si>
  <si>
    <t xml:space="preserve"> 048 1 12 01010 01 0000 120</t>
  </si>
  <si>
    <t>Плата за выбросы загрязняющих вещевств в атмосферный воздух стационарными объектами</t>
  </si>
  <si>
    <t xml:space="preserve"> 048 1 12 01030 01 0000 120</t>
  </si>
  <si>
    <t>Плата за выбросы загрязняющих вещевств в водные объекты</t>
  </si>
  <si>
    <t xml:space="preserve"> 048 1 12 01041 01 0000 120</t>
  </si>
  <si>
    <t xml:space="preserve">Плата за размещение отходов производства </t>
  </si>
  <si>
    <t xml:space="preserve"> 048 1 12 01042 01 0000 120</t>
  </si>
  <si>
    <t>Плата за размещение твердых коммунальных отходов</t>
  </si>
  <si>
    <t xml:space="preserve"> 000 1 14 00000 00 0000 000</t>
  </si>
  <si>
    <t>ДОХОДЫ ОТ ПРОДАЖИ МАТЕРИАЛЬНЫХ И НЕМАТЕРИАЛЬНЫХ АКТИВОВ</t>
  </si>
  <si>
    <t>919 1 14 02053 05 0000 410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</si>
  <si>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</si>
  <si>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000 1 14 06010 00 0000 430</t>
  </si>
  <si>
    <t xml:space="preserve"> 919 1 14 06013 05 0000 430</t>
  </si>
  <si>
    <t xml:space="preserve"> 917 1 14 06013 13 0000 430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</si>
  <si>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</si>
  <si>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 xml:space="preserve"> 000 1 16 00000 00 0000 000</t>
  </si>
  <si>
    <t>ШТРАФЫ, САНКЦИИ, ВОЗМЕЩЕНИЕ УЩЕРБА</t>
  </si>
  <si>
    <t>835 1 16 11050 01 0000 140</t>
  </si>
  <si>
    <t>837 1 16 11050 01 0000 140</t>
  </si>
  <si>
    <t>841 1 16 01083 01 0000 140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</si>
  <si>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</si>
  <si>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919 1 16 07090 05 0000 140</t>
  </si>
  <si>
    <t>ПРОЧИЕ НЕНАЛОГОВЫЕ ДОХОДЫ</t>
  </si>
  <si>
    <t xml:space="preserve"> 919 1 17 05050 05 0000 180</t>
  </si>
  <si>
    <t>к Решению Совета депутатов МО "Кабанский район"</t>
  </si>
  <si>
    <t>182 1 03 02000 01 0000 110</t>
  </si>
  <si>
    <t>Акцизы по подакцизным товарам (продукции), производимым на территории Российской Федерации</t>
  </si>
  <si>
    <t>820 1 16 00000 00 0000 140</t>
  </si>
  <si>
    <t>841 1 16 00000 00 0000 140</t>
  </si>
  <si>
    <t>912 1 16 00000 00 0000 140</t>
  </si>
  <si>
    <t>"О бюджете МО "Кабанский район" на 2024 год</t>
  </si>
  <si>
    <t xml:space="preserve"> и на плановый период  2025 и 2026 годов"</t>
  </si>
  <si>
    <t>Приложение 2</t>
  </si>
  <si>
    <t xml:space="preserve"> Объем налоговых и неналоговых доходов бюджета муниципального образования "Кабанский район"  на 2025-2026  годы</t>
  </si>
  <si>
    <t>2025 г.</t>
  </si>
  <si>
    <t>2026 г.</t>
  </si>
  <si>
    <t>000 1 03 00000 00 0000 000</t>
  </si>
  <si>
    <t>НАЛОГИ НА ТОВАРЫ (РАБОТЫ, УСЛУГИ), РЕАЛИЗУЕМЫЕ НА ТЕРРИТОРИИ РОССИЙСКОЙ ФЕДЕРАЦИИ</t>
  </si>
  <si>
    <t>Налог, взимаемый в связи с применением упрощенной системы налогообложения</t>
  </si>
  <si>
    <t xml:space="preserve"> 182 1 05 02000 02 0000 110</t>
  </si>
  <si>
    <t xml:space="preserve"> 182 1 05 03000 01 0000 110</t>
  </si>
  <si>
    <t xml:space="preserve"> 182 1 05 04000 02 0000 110</t>
  </si>
  <si>
    <t>Налог, взимаемый в связи с применением патентной системы налогообложения, зачисляемый в бюджеты муниципальных районов</t>
  </si>
  <si>
    <t>ГОСУДАРСТВЕННАЯ ПОШЛИНА</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</si>
  <si>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</si>
  <si>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</si>
  <si>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</si>
  <si>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 182 1 05 01000 00 0000 110</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</si>
  <si>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</si>
  <si>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</si>
  <si>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</si>
  <si>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</si>
  <si>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 000 1 17 00000 00 0000 000</t>
  </si>
  <si>
    <t>Прочие неналоговые доходы бюджетов муниципальных районов</t>
  </si>
  <si>
    <t xml:space="preserve"> "О внесении изменений в решение</t>
  </si>
  <si>
    <t xml:space="preserve"> Совета депутатов муниципального образования "Кабанский район"</t>
  </si>
  <si>
    <t>от 21.12.2023 года № 87</t>
  </si>
  <si>
    <t>изм. на 12.04.2024</t>
  </si>
  <si>
    <t>2025 г. на 01.01.2024г.</t>
  </si>
  <si>
    <t>изм. на 23.10.2024</t>
  </si>
  <si>
    <t>от 23.10.2024 года № 145</t>
  </si>
  <si>
    <t>Приложение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</si>
</sst>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3" x14ac:knownFonts="1">
    <font>
      <sz val="11"/>
      <color theme="1"/>
      <name val="Calibri"/>
      <family val="2"/>
      <charset val="204"/>
      <scheme val="minor"/>
    </font>
    <font>
      <sz val="10"/>
      <name val="Arial Cyr"/>
      <family val="2"/>
      <charset val="204"/>
    </font>
    <font>
      <b/>
      <sz val="12"/>
      <name val="Times New Roman"/>
      <family val="1"/>
      <charset val="204"/>
    </font>
    <font>
      <sz val="12"/>
      <name val="Times New Roman"/>
      <family val="1"/>
      <charset val="204"/>
    </font>
    <font>
      <b/>
      <sz val="14"/>
      <name val="Times New Roman"/>
      <family val="1"/>
      <charset val="204"/>
    </font>
    <font>
      <sz val="11"/>
      <name val="Times New Roman"/>
      <family val="1"/>
      <charset val="204"/>
    </font>
    <font>
      <sz val="14"/>
      <name val="Times New Roman"/>
      <family val="1"/>
      <charset val="204"/>
    </font>
    <font>
      <sz val="10"/>
      <color indexed="8"/>
      <name val="Arial Cyr"/>
      <family val="2"/>
      <charset val="204"/>
    </font>
    <font>
      <i/>
      <sz val="14"/>
      <name val="Times New Roman"/>
      <family val="1"/>
      <charset val="204"/>
    </font>
    <font>
      <i/>
      <sz val="12"/>
      <color rgb="FF0000FF"/>
      <name val="Times New Roman"/>
      <family val="1"/>
      <charset val="204"/>
    </font>
    <font>
      <b/>
      <i/>
      <sz val="12"/>
      <color rgb="FF0000FF"/>
      <name val="Times New Roman"/>
      <family val="1"/>
      <charset val="204"/>
    </font>
    <font>
      <i/>
      <sz val="14"/>
      <color rgb="FF0000FF"/>
      <name val="Times New Roman"/>
      <family val="1"/>
      <charset val="204"/>
    </font>
    <font>
      <b/>
      <i/>
      <sz val="14"/>
      <color rgb="FF0000FF"/>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top/>
      <bottom style="thin">
        <color indexed="8"/>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style="thin">
        <color indexed="8"/>
      </left>
      <right/>
      <top/>
      <bottom/>
      <diagonal/>
    </border>
  </borders>
  <cellStyleXfs count="3">
    <xf numFmtId="0" fontId="0" fillId="0" borderId="0"/>
    <xf numFmtId="0" fontId="1" fillId="0" borderId="0"/>
    <xf numFmtId="0" fontId="7" fillId="0" borderId="0" applyBorder="0" applyProtection="0"/>
  </cellStyleXfs>
  <cellXfs count="55">
    <xf numFmtId="0" fontId="0" fillId="0" borderId="0" xfId="0"/>
    <xf numFmtId="0" fontId="3" fillId="0" borderId="0" xfId="1" applyFont="1"/>
    <xf numFmtId="0" fontId="2" fillId="0" borderId="0" xfId="1" applyFont="1" applyAlignment="1">
      <alignment horizontal="center"/>
    </xf>
    <xf numFmtId="0" fontId="3" fillId="0" borderId="0" xfId="1" applyFont="1" applyAlignment="1">
      <alignment horizontal="center"/>
    </xf>
    <xf numFmtId="0" fontId="3" fillId="0" borderId="0" xfId="1" applyFont="1" applyAlignment="1">
      <alignment horizontal="right"/>
    </xf>
    <xf numFmtId="0" fontId="2" fillId="0" borderId="1" xfId="1" applyFont="1" applyBorder="1" applyAlignment="1">
      <alignment horizontal="center" vertical="center"/>
    </xf>
    <xf numFmtId="0" fontId="2" fillId="0" borderId="0" xfId="1" applyFont="1"/>
    <xf numFmtId="0" fontId="3" fillId="0" borderId="2" xfId="1" applyFont="1" applyBorder="1" applyAlignment="1">
      <alignment horizontal="center" vertical="center"/>
    </xf>
    <xf numFmtId="0" fontId="3" fillId="0" borderId="2" xfId="1" applyFont="1" applyBorder="1" applyAlignment="1">
      <alignment vertical="center" wrapText="1"/>
    </xf>
    <xf numFmtId="164" fontId="6" fillId="0" borderId="2" xfId="1" applyNumberFormat="1" applyFont="1" applyBorder="1" applyAlignment="1">
      <alignment vertical="center"/>
    </xf>
    <xf numFmtId="164" fontId="3" fillId="2" borderId="0" xfId="1" applyNumberFormat="1" applyFont="1" applyFill="1" applyAlignment="1">
      <alignment horizontal="right" vertical="top"/>
    </xf>
    <xf numFmtId="164" fontId="3" fillId="2" borderId="0" xfId="1" applyNumberFormat="1" applyFont="1" applyFill="1" applyAlignment="1">
      <alignment horizontal="right"/>
    </xf>
    <xf numFmtId="0" fontId="3" fillId="0" borderId="1" xfId="1" applyFont="1" applyBorder="1" applyAlignment="1">
      <alignment horizontal="center" vertical="center"/>
    </xf>
    <xf numFmtId="0" fontId="2" fillId="0" borderId="2" xfId="1" applyFont="1" applyBorder="1" applyAlignment="1">
      <alignment horizontal="center" vertical="center"/>
    </xf>
    <xf numFmtId="0" fontId="2" fillId="0" borderId="2" xfId="1" applyFont="1" applyBorder="1" applyAlignment="1">
      <alignment vertical="center"/>
    </xf>
    <xf numFmtId="0" fontId="2" fillId="0" borderId="3" xfId="1" applyFont="1" applyBorder="1" applyAlignment="1">
      <alignment horizontal="center" vertical="center"/>
    </xf>
    <xf numFmtId="0" fontId="2" fillId="0" borderId="4" xfId="1" applyFont="1" applyBorder="1" applyAlignment="1">
      <alignment vertical="center"/>
    </xf>
    <xf numFmtId="0" fontId="2" fillId="0" borderId="6" xfId="1" applyFont="1" applyBorder="1" applyAlignment="1">
      <alignment vertical="center"/>
    </xf>
    <xf numFmtId="0" fontId="2" fillId="0" borderId="7" xfId="1" applyFont="1" applyBorder="1" applyAlignment="1">
      <alignment vertical="center"/>
    </xf>
    <xf numFmtId="0" fontId="3" fillId="0" borderId="7" xfId="1" applyFont="1" applyBorder="1" applyAlignment="1">
      <alignment vertical="center"/>
    </xf>
    <xf numFmtId="0" fontId="2" fillId="0" borderId="7" xfId="1" applyFont="1" applyBorder="1" applyAlignment="1">
      <alignment vertical="center" wrapText="1"/>
    </xf>
    <xf numFmtId="0" fontId="3" fillId="0" borderId="1" xfId="1" applyFont="1" applyBorder="1" applyAlignment="1">
      <alignment horizontal="center" vertical="center" wrapText="1"/>
    </xf>
    <xf numFmtId="3" fontId="3" fillId="0" borderId="1" xfId="1" applyNumberFormat="1" applyFont="1" applyBorder="1" applyAlignment="1">
      <alignment horizontal="center" vertical="center"/>
    </xf>
    <xf numFmtId="0" fontId="2" fillId="0" borderId="9" xfId="1" applyFont="1" applyBorder="1" applyAlignment="1">
      <alignment vertical="center"/>
    </xf>
    <xf numFmtId="0" fontId="3" fillId="0" borderId="6" xfId="1" applyFont="1" applyBorder="1" applyAlignment="1">
      <alignment vertical="center"/>
    </xf>
    <xf numFmtId="0" fontId="3" fillId="0" borderId="6" xfId="1" applyFont="1" applyBorder="1" applyAlignment="1">
      <alignment horizontal="center" vertical="center"/>
    </xf>
    <xf numFmtId="0" fontId="2" fillId="0" borderId="8" xfId="1" applyFont="1" applyBorder="1" applyAlignment="1">
      <alignment vertical="center"/>
    </xf>
    <xf numFmtId="0" fontId="3" fillId="0" borderId="8" xfId="1" applyFont="1" applyBorder="1" applyAlignment="1">
      <alignment vertical="center"/>
    </xf>
    <xf numFmtId="0" fontId="3" fillId="0" borderId="7" xfId="1" applyFont="1" applyBorder="1" applyAlignment="1">
      <alignment horizontal="justify" vertical="center" wrapText="1"/>
    </xf>
    <xf numFmtId="0" fontId="3" fillId="0" borderId="8" xfId="1" applyFont="1" applyBorder="1" applyAlignment="1">
      <alignment horizontal="justify" vertical="center" wrapText="1"/>
    </xf>
    <xf numFmtId="0" fontId="3" fillId="0" borderId="7" xfId="1" applyFont="1" applyBorder="1" applyAlignment="1">
      <alignment horizontal="justify" vertical="center"/>
    </xf>
    <xf numFmtId="0" fontId="3" fillId="0" borderId="6" xfId="1" applyFont="1" applyBorder="1" applyAlignment="1">
      <alignment horizontal="justify" vertical="center" wrapText="1"/>
    </xf>
    <xf numFmtId="0" fontId="3" fillId="0" borderId="2" xfId="1" applyFont="1" applyBorder="1" applyAlignment="1">
      <alignment horizontal="justify" vertical="center" wrapText="1"/>
    </xf>
    <xf numFmtId="164" fontId="4" fillId="0" borderId="2" xfId="1" applyNumberFormat="1" applyFont="1" applyBorder="1" applyAlignment="1">
      <alignment vertical="center"/>
    </xf>
    <xf numFmtId="164" fontId="4" fillId="0" borderId="5" xfId="1" applyNumberFormat="1" applyFont="1" applyBorder="1" applyAlignment="1">
      <alignment vertical="center"/>
    </xf>
    <xf numFmtId="164" fontId="6" fillId="2" borderId="2" xfId="1" applyNumberFormat="1" applyFont="1" applyFill="1" applyBorder="1" applyAlignment="1">
      <alignment vertical="center"/>
    </xf>
    <xf numFmtId="164" fontId="4" fillId="0" borderId="2" xfId="1" applyNumberFormat="1" applyFont="1" applyBorder="1" applyAlignment="1">
      <alignment horizontal="right" vertical="center"/>
    </xf>
    <xf numFmtId="164" fontId="6" fillId="0" borderId="2" xfId="1" applyNumberFormat="1" applyFont="1" applyBorder="1" applyAlignment="1">
      <alignment horizontal="right" vertical="center"/>
    </xf>
    <xf numFmtId="164" fontId="8" fillId="0" borderId="2" xfId="1" applyNumberFormat="1" applyFont="1" applyBorder="1" applyAlignment="1">
      <alignment vertical="center"/>
    </xf>
    <xf numFmtId="164" fontId="4" fillId="2" borderId="2" xfId="1" applyNumberFormat="1" applyFont="1" applyFill="1" applyBorder="1" applyAlignment="1">
      <alignment vertical="center"/>
    </xf>
    <xf numFmtId="0" fontId="2" fillId="0" borderId="0" xfId="1" applyFont="1" applyAlignment="1">
      <alignment horizontal="center"/>
    </xf>
    <xf numFmtId="0" fontId="3" fillId="0" borderId="0" xfId="1" applyFont="1" applyAlignment="1">
      <alignment wrapText="1"/>
    </xf>
    <xf numFmtId="4" fontId="10" fillId="0" borderId="2" xfId="0" applyNumberFormat="1" applyFont="1" applyBorder="1" applyAlignment="1">
      <alignment horizontal="center" vertical="center" wrapText="1"/>
    </xf>
    <xf numFmtId="0" fontId="2" fillId="0" borderId="1" xfId="1" applyFont="1" applyBorder="1" applyAlignment="1">
      <alignment horizontal="center" vertical="center" wrapText="1"/>
    </xf>
    <xf numFmtId="164" fontId="11" fillId="0" borderId="2" xfId="1" applyNumberFormat="1" applyFont="1" applyBorder="1" applyAlignment="1">
      <alignment vertical="center"/>
    </xf>
    <xf numFmtId="0" fontId="9" fillId="0" borderId="0" xfId="1" applyFont="1"/>
    <xf numFmtId="0" fontId="10" fillId="0" borderId="0" xfId="1" applyFont="1" applyAlignment="1">
      <alignment horizontal="center"/>
    </xf>
    <xf numFmtId="164" fontId="12" fillId="0" borderId="2" xfId="1" applyNumberFormat="1" applyFont="1" applyBorder="1" applyAlignment="1">
      <alignment vertical="center"/>
    </xf>
    <xf numFmtId="164" fontId="12" fillId="0" borderId="5" xfId="1" applyNumberFormat="1" applyFont="1" applyBorder="1" applyAlignment="1">
      <alignment vertical="center"/>
    </xf>
    <xf numFmtId="164" fontId="11" fillId="2" borderId="2" xfId="1" applyNumberFormat="1" applyFont="1" applyFill="1" applyBorder="1" applyAlignment="1">
      <alignment vertical="center"/>
    </xf>
    <xf numFmtId="164" fontId="12" fillId="0" borderId="2" xfId="1" applyNumberFormat="1" applyFont="1" applyBorder="1" applyAlignment="1">
      <alignment horizontal="right" vertical="center"/>
    </xf>
    <xf numFmtId="164" fontId="11" fillId="0" borderId="2" xfId="1" applyNumberFormat="1" applyFont="1" applyBorder="1" applyAlignment="1">
      <alignment horizontal="right" vertical="center"/>
    </xf>
    <xf numFmtId="164" fontId="12" fillId="2" borderId="2" xfId="1" applyNumberFormat="1" applyFont="1" applyFill="1" applyBorder="1" applyAlignment="1">
      <alignment vertical="center"/>
    </xf>
    <xf numFmtId="0" fontId="2" fillId="0" borderId="0" xfId="1" applyFont="1" applyAlignment="1">
      <alignment horizontal="center"/>
    </xf>
    <xf numFmtId="0" fontId="2" fillId="0" borderId="0" xfId="1" applyFont="1" applyAlignment="1">
      <alignment horizontal="center"/>
    </xf>
  </cellXfs>
  <cellStyles count="3">
    <cellStyle name="Excel Built-in Normal" xfId="2"/>
    <cellStyle name="Обычный" xfId="0" builtinId="0"/>
    <cellStyle name="Обычный 2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87;&#1088;.7%20&#1052;&#1041;&#1058;%2020-2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IG63"/>
  <sheetViews>
    <sheetView tabSelected="1" view="pageBreakPreview" zoomScaleNormal="90" zoomScaleSheetLayoutView="100" workbookViewId="0">
      <selection activeCell="H1" sqref="H1"/>
    </sheetView>
  </sheetViews>
  <sheetFormatPr defaultColWidth="12.140625" defaultRowHeight="15.75" x14ac:dyDescent="0.25"/>
  <cols>
    <col min="1" max="1" width="31.140625" style="1" customWidth="1"/>
    <col min="2" max="2" width="99.5703125" style="1" customWidth="1"/>
    <col min="3" max="3" width="18.28515625" style="1" hidden="1" customWidth="1"/>
    <col min="4" max="4" width="14" style="45" hidden="1" customWidth="1"/>
    <col min="5" max="6" width="18.28515625" style="1" hidden="1" customWidth="1"/>
    <col min="7" max="7" width="18.28515625" style="1" customWidth="1"/>
    <col min="8" max="8" width="17.7109375" style="1" customWidth="1"/>
    <col min="9" max="243" width="9.140625" style="1" customWidth="1"/>
    <col min="244" max="244" width="30.140625" style="1" customWidth="1"/>
    <col min="245" max="245" width="95" style="1" customWidth="1"/>
    <col min="246" max="246" width="13.85546875" style="1" customWidth="1"/>
    <col min="247" max="247" width="10.42578125" style="1" customWidth="1"/>
    <col min="248" max="248" width="12.140625" style="1"/>
    <col min="249" max="249" width="31.140625" style="1" customWidth="1"/>
    <col min="250" max="250" width="99.5703125" style="1" customWidth="1"/>
    <col min="251" max="251" width="18.28515625" style="1" customWidth="1"/>
    <col min="252" max="253" width="14.85546875" style="1" customWidth="1"/>
    <col min="254" max="254" width="11.7109375" style="1" customWidth="1"/>
    <col min="255" max="499" width="9.140625" style="1" customWidth="1"/>
    <col min="500" max="500" width="30.140625" style="1" customWidth="1"/>
    <col min="501" max="501" width="95" style="1" customWidth="1"/>
    <col min="502" max="502" width="13.85546875" style="1" customWidth="1"/>
    <col min="503" max="503" width="10.42578125" style="1" customWidth="1"/>
    <col min="504" max="504" width="12.140625" style="1"/>
    <col min="505" max="505" width="31.140625" style="1" customWidth="1"/>
    <col min="506" max="506" width="99.5703125" style="1" customWidth="1"/>
    <col min="507" max="507" width="18.28515625" style="1" customWidth="1"/>
    <col min="508" max="509" width="14.85546875" style="1" customWidth="1"/>
    <col min="510" max="510" width="11.7109375" style="1" customWidth="1"/>
    <col min="511" max="755" width="9.140625" style="1" customWidth="1"/>
    <col min="756" max="756" width="30.140625" style="1" customWidth="1"/>
    <col min="757" max="757" width="95" style="1" customWidth="1"/>
    <col min="758" max="758" width="13.85546875" style="1" customWidth="1"/>
    <col min="759" max="759" width="10.42578125" style="1" customWidth="1"/>
    <col min="760" max="760" width="12.140625" style="1"/>
    <col min="761" max="761" width="31.140625" style="1" customWidth="1"/>
    <col min="762" max="762" width="99.5703125" style="1" customWidth="1"/>
    <col min="763" max="763" width="18.28515625" style="1" customWidth="1"/>
    <col min="764" max="765" width="14.85546875" style="1" customWidth="1"/>
    <col min="766" max="766" width="11.7109375" style="1" customWidth="1"/>
    <col min="767" max="1011" width="9.140625" style="1" customWidth="1"/>
    <col min="1012" max="1012" width="30.140625" style="1" customWidth="1"/>
    <col min="1013" max="1013" width="95" style="1" customWidth="1"/>
    <col min="1014" max="1014" width="13.85546875" style="1" customWidth="1"/>
    <col min="1015" max="1015" width="10.42578125" style="1" customWidth="1"/>
    <col min="1016" max="1016" width="12.140625" style="1"/>
    <col min="1017" max="1017" width="31.140625" style="1" customWidth="1"/>
    <col min="1018" max="1018" width="99.5703125" style="1" customWidth="1"/>
    <col min="1019" max="1019" width="18.28515625" style="1" customWidth="1"/>
    <col min="1020" max="1021" width="14.85546875" style="1" customWidth="1"/>
    <col min="1022" max="1022" width="11.7109375" style="1" customWidth="1"/>
    <col min="1023" max="1267" width="9.140625" style="1" customWidth="1"/>
    <col min="1268" max="1268" width="30.140625" style="1" customWidth="1"/>
    <col min="1269" max="1269" width="95" style="1" customWidth="1"/>
    <col min="1270" max="1270" width="13.85546875" style="1" customWidth="1"/>
    <col min="1271" max="1271" width="10.42578125" style="1" customWidth="1"/>
    <col min="1272" max="1272" width="12.140625" style="1"/>
    <col min="1273" max="1273" width="31.140625" style="1" customWidth="1"/>
    <col min="1274" max="1274" width="99.5703125" style="1" customWidth="1"/>
    <col min="1275" max="1275" width="18.28515625" style="1" customWidth="1"/>
    <col min="1276" max="1277" width="14.85546875" style="1" customWidth="1"/>
    <col min="1278" max="1278" width="11.7109375" style="1" customWidth="1"/>
    <col min="1279" max="1523" width="9.140625" style="1" customWidth="1"/>
    <col min="1524" max="1524" width="30.140625" style="1" customWidth="1"/>
    <col min="1525" max="1525" width="95" style="1" customWidth="1"/>
    <col min="1526" max="1526" width="13.85546875" style="1" customWidth="1"/>
    <col min="1527" max="1527" width="10.42578125" style="1" customWidth="1"/>
    <col min="1528" max="1528" width="12.140625" style="1"/>
    <col min="1529" max="1529" width="31.140625" style="1" customWidth="1"/>
    <col min="1530" max="1530" width="99.5703125" style="1" customWidth="1"/>
    <col min="1531" max="1531" width="18.28515625" style="1" customWidth="1"/>
    <col min="1532" max="1533" width="14.85546875" style="1" customWidth="1"/>
    <col min="1534" max="1534" width="11.7109375" style="1" customWidth="1"/>
    <col min="1535" max="1779" width="9.140625" style="1" customWidth="1"/>
    <col min="1780" max="1780" width="30.140625" style="1" customWidth="1"/>
    <col min="1781" max="1781" width="95" style="1" customWidth="1"/>
    <col min="1782" max="1782" width="13.85546875" style="1" customWidth="1"/>
    <col min="1783" max="1783" width="10.42578125" style="1" customWidth="1"/>
    <col min="1784" max="1784" width="12.140625" style="1"/>
    <col min="1785" max="1785" width="31.140625" style="1" customWidth="1"/>
    <col min="1786" max="1786" width="99.5703125" style="1" customWidth="1"/>
    <col min="1787" max="1787" width="18.28515625" style="1" customWidth="1"/>
    <col min="1788" max="1789" width="14.85546875" style="1" customWidth="1"/>
    <col min="1790" max="1790" width="11.7109375" style="1" customWidth="1"/>
    <col min="1791" max="2035" width="9.140625" style="1" customWidth="1"/>
    <col min="2036" max="2036" width="30.140625" style="1" customWidth="1"/>
    <col min="2037" max="2037" width="95" style="1" customWidth="1"/>
    <col min="2038" max="2038" width="13.85546875" style="1" customWidth="1"/>
    <col min="2039" max="2039" width="10.42578125" style="1" customWidth="1"/>
    <col min="2040" max="2040" width="12.140625" style="1"/>
    <col min="2041" max="2041" width="31.140625" style="1" customWidth="1"/>
    <col min="2042" max="2042" width="99.5703125" style="1" customWidth="1"/>
    <col min="2043" max="2043" width="18.28515625" style="1" customWidth="1"/>
    <col min="2044" max="2045" width="14.85546875" style="1" customWidth="1"/>
    <col min="2046" max="2046" width="11.7109375" style="1" customWidth="1"/>
    <col min="2047" max="2291" width="9.140625" style="1" customWidth="1"/>
    <col min="2292" max="2292" width="30.140625" style="1" customWidth="1"/>
    <col min="2293" max="2293" width="95" style="1" customWidth="1"/>
    <col min="2294" max="2294" width="13.85546875" style="1" customWidth="1"/>
    <col min="2295" max="2295" width="10.42578125" style="1" customWidth="1"/>
    <col min="2296" max="2296" width="12.140625" style="1"/>
    <col min="2297" max="2297" width="31.140625" style="1" customWidth="1"/>
    <col min="2298" max="2298" width="99.5703125" style="1" customWidth="1"/>
    <col min="2299" max="2299" width="18.28515625" style="1" customWidth="1"/>
    <col min="2300" max="2301" width="14.85546875" style="1" customWidth="1"/>
    <col min="2302" max="2302" width="11.7109375" style="1" customWidth="1"/>
    <col min="2303" max="2547" width="9.140625" style="1" customWidth="1"/>
    <col min="2548" max="2548" width="30.140625" style="1" customWidth="1"/>
    <col min="2549" max="2549" width="95" style="1" customWidth="1"/>
    <col min="2550" max="2550" width="13.85546875" style="1" customWidth="1"/>
    <col min="2551" max="2551" width="10.42578125" style="1" customWidth="1"/>
    <col min="2552" max="2552" width="12.140625" style="1"/>
    <col min="2553" max="2553" width="31.140625" style="1" customWidth="1"/>
    <col min="2554" max="2554" width="99.5703125" style="1" customWidth="1"/>
    <col min="2555" max="2555" width="18.28515625" style="1" customWidth="1"/>
    <col min="2556" max="2557" width="14.85546875" style="1" customWidth="1"/>
    <col min="2558" max="2558" width="11.7109375" style="1" customWidth="1"/>
    <col min="2559" max="2803" width="9.140625" style="1" customWidth="1"/>
    <col min="2804" max="2804" width="30.140625" style="1" customWidth="1"/>
    <col min="2805" max="2805" width="95" style="1" customWidth="1"/>
    <col min="2806" max="2806" width="13.85546875" style="1" customWidth="1"/>
    <col min="2807" max="2807" width="10.42578125" style="1" customWidth="1"/>
    <col min="2808" max="2808" width="12.140625" style="1"/>
    <col min="2809" max="2809" width="31.140625" style="1" customWidth="1"/>
    <col min="2810" max="2810" width="99.5703125" style="1" customWidth="1"/>
    <col min="2811" max="2811" width="18.28515625" style="1" customWidth="1"/>
    <col min="2812" max="2813" width="14.85546875" style="1" customWidth="1"/>
    <col min="2814" max="2814" width="11.7109375" style="1" customWidth="1"/>
    <col min="2815" max="3059" width="9.140625" style="1" customWidth="1"/>
    <col min="3060" max="3060" width="30.140625" style="1" customWidth="1"/>
    <col min="3061" max="3061" width="95" style="1" customWidth="1"/>
    <col min="3062" max="3062" width="13.85546875" style="1" customWidth="1"/>
    <col min="3063" max="3063" width="10.42578125" style="1" customWidth="1"/>
    <col min="3064" max="3064" width="12.140625" style="1"/>
    <col min="3065" max="3065" width="31.140625" style="1" customWidth="1"/>
    <col min="3066" max="3066" width="99.5703125" style="1" customWidth="1"/>
    <col min="3067" max="3067" width="18.28515625" style="1" customWidth="1"/>
    <col min="3068" max="3069" width="14.85546875" style="1" customWidth="1"/>
    <col min="3070" max="3070" width="11.7109375" style="1" customWidth="1"/>
    <col min="3071" max="3315" width="9.140625" style="1" customWidth="1"/>
    <col min="3316" max="3316" width="30.140625" style="1" customWidth="1"/>
    <col min="3317" max="3317" width="95" style="1" customWidth="1"/>
    <col min="3318" max="3318" width="13.85546875" style="1" customWidth="1"/>
    <col min="3319" max="3319" width="10.42578125" style="1" customWidth="1"/>
    <col min="3320" max="3320" width="12.140625" style="1"/>
    <col min="3321" max="3321" width="31.140625" style="1" customWidth="1"/>
    <col min="3322" max="3322" width="99.5703125" style="1" customWidth="1"/>
    <col min="3323" max="3323" width="18.28515625" style="1" customWidth="1"/>
    <col min="3324" max="3325" width="14.85546875" style="1" customWidth="1"/>
    <col min="3326" max="3326" width="11.7109375" style="1" customWidth="1"/>
    <col min="3327" max="3571" width="9.140625" style="1" customWidth="1"/>
    <col min="3572" max="3572" width="30.140625" style="1" customWidth="1"/>
    <col min="3573" max="3573" width="95" style="1" customWidth="1"/>
    <col min="3574" max="3574" width="13.85546875" style="1" customWidth="1"/>
    <col min="3575" max="3575" width="10.42578125" style="1" customWidth="1"/>
    <col min="3576" max="3576" width="12.140625" style="1"/>
    <col min="3577" max="3577" width="31.140625" style="1" customWidth="1"/>
    <col min="3578" max="3578" width="99.5703125" style="1" customWidth="1"/>
    <col min="3579" max="3579" width="18.28515625" style="1" customWidth="1"/>
    <col min="3580" max="3581" width="14.85546875" style="1" customWidth="1"/>
    <col min="3582" max="3582" width="11.7109375" style="1" customWidth="1"/>
    <col min="3583" max="3827" width="9.140625" style="1" customWidth="1"/>
    <col min="3828" max="3828" width="30.140625" style="1" customWidth="1"/>
    <col min="3829" max="3829" width="95" style="1" customWidth="1"/>
    <col min="3830" max="3830" width="13.85546875" style="1" customWidth="1"/>
    <col min="3831" max="3831" width="10.42578125" style="1" customWidth="1"/>
    <col min="3832" max="3832" width="12.140625" style="1"/>
    <col min="3833" max="3833" width="31.140625" style="1" customWidth="1"/>
    <col min="3834" max="3834" width="99.5703125" style="1" customWidth="1"/>
    <col min="3835" max="3835" width="18.28515625" style="1" customWidth="1"/>
    <col min="3836" max="3837" width="14.85546875" style="1" customWidth="1"/>
    <col min="3838" max="3838" width="11.7109375" style="1" customWidth="1"/>
    <col min="3839" max="4083" width="9.140625" style="1" customWidth="1"/>
    <col min="4084" max="4084" width="30.140625" style="1" customWidth="1"/>
    <col min="4085" max="4085" width="95" style="1" customWidth="1"/>
    <col min="4086" max="4086" width="13.85546875" style="1" customWidth="1"/>
    <col min="4087" max="4087" width="10.42578125" style="1" customWidth="1"/>
    <col min="4088" max="4088" width="12.140625" style="1"/>
    <col min="4089" max="4089" width="31.140625" style="1" customWidth="1"/>
    <col min="4090" max="4090" width="99.5703125" style="1" customWidth="1"/>
    <col min="4091" max="4091" width="18.28515625" style="1" customWidth="1"/>
    <col min="4092" max="4093" width="14.85546875" style="1" customWidth="1"/>
    <col min="4094" max="4094" width="11.7109375" style="1" customWidth="1"/>
    <col min="4095" max="4339" width="9.140625" style="1" customWidth="1"/>
    <col min="4340" max="4340" width="30.140625" style="1" customWidth="1"/>
    <col min="4341" max="4341" width="95" style="1" customWidth="1"/>
    <col min="4342" max="4342" width="13.85546875" style="1" customWidth="1"/>
    <col min="4343" max="4343" width="10.42578125" style="1" customWidth="1"/>
    <col min="4344" max="4344" width="12.140625" style="1"/>
    <col min="4345" max="4345" width="31.140625" style="1" customWidth="1"/>
    <col min="4346" max="4346" width="99.5703125" style="1" customWidth="1"/>
    <col min="4347" max="4347" width="18.28515625" style="1" customWidth="1"/>
    <col min="4348" max="4349" width="14.85546875" style="1" customWidth="1"/>
    <col min="4350" max="4350" width="11.7109375" style="1" customWidth="1"/>
    <col min="4351" max="4595" width="9.140625" style="1" customWidth="1"/>
    <col min="4596" max="4596" width="30.140625" style="1" customWidth="1"/>
    <col min="4597" max="4597" width="95" style="1" customWidth="1"/>
    <col min="4598" max="4598" width="13.85546875" style="1" customWidth="1"/>
    <col min="4599" max="4599" width="10.42578125" style="1" customWidth="1"/>
    <col min="4600" max="4600" width="12.140625" style="1"/>
    <col min="4601" max="4601" width="31.140625" style="1" customWidth="1"/>
    <col min="4602" max="4602" width="99.5703125" style="1" customWidth="1"/>
    <col min="4603" max="4603" width="18.28515625" style="1" customWidth="1"/>
    <col min="4604" max="4605" width="14.85546875" style="1" customWidth="1"/>
    <col min="4606" max="4606" width="11.7109375" style="1" customWidth="1"/>
    <col min="4607" max="4851" width="9.140625" style="1" customWidth="1"/>
    <col min="4852" max="4852" width="30.140625" style="1" customWidth="1"/>
    <col min="4853" max="4853" width="95" style="1" customWidth="1"/>
    <col min="4854" max="4854" width="13.85546875" style="1" customWidth="1"/>
    <col min="4855" max="4855" width="10.42578125" style="1" customWidth="1"/>
    <col min="4856" max="4856" width="12.140625" style="1"/>
    <col min="4857" max="4857" width="31.140625" style="1" customWidth="1"/>
    <col min="4858" max="4858" width="99.5703125" style="1" customWidth="1"/>
    <col min="4859" max="4859" width="18.28515625" style="1" customWidth="1"/>
    <col min="4860" max="4861" width="14.85546875" style="1" customWidth="1"/>
    <col min="4862" max="4862" width="11.7109375" style="1" customWidth="1"/>
    <col min="4863" max="5107" width="9.140625" style="1" customWidth="1"/>
    <col min="5108" max="5108" width="30.140625" style="1" customWidth="1"/>
    <col min="5109" max="5109" width="95" style="1" customWidth="1"/>
    <col min="5110" max="5110" width="13.85546875" style="1" customWidth="1"/>
    <col min="5111" max="5111" width="10.42578125" style="1" customWidth="1"/>
    <col min="5112" max="5112" width="12.140625" style="1"/>
    <col min="5113" max="5113" width="31.140625" style="1" customWidth="1"/>
    <col min="5114" max="5114" width="99.5703125" style="1" customWidth="1"/>
    <col min="5115" max="5115" width="18.28515625" style="1" customWidth="1"/>
    <col min="5116" max="5117" width="14.85546875" style="1" customWidth="1"/>
    <col min="5118" max="5118" width="11.7109375" style="1" customWidth="1"/>
    <col min="5119" max="5363" width="9.140625" style="1" customWidth="1"/>
    <col min="5364" max="5364" width="30.140625" style="1" customWidth="1"/>
    <col min="5365" max="5365" width="95" style="1" customWidth="1"/>
    <col min="5366" max="5366" width="13.85546875" style="1" customWidth="1"/>
    <col min="5367" max="5367" width="10.42578125" style="1" customWidth="1"/>
    <col min="5368" max="5368" width="12.140625" style="1"/>
    <col min="5369" max="5369" width="31.140625" style="1" customWidth="1"/>
    <col min="5370" max="5370" width="99.5703125" style="1" customWidth="1"/>
    <col min="5371" max="5371" width="18.28515625" style="1" customWidth="1"/>
    <col min="5372" max="5373" width="14.85546875" style="1" customWidth="1"/>
    <col min="5374" max="5374" width="11.7109375" style="1" customWidth="1"/>
    <col min="5375" max="5619" width="9.140625" style="1" customWidth="1"/>
    <col min="5620" max="5620" width="30.140625" style="1" customWidth="1"/>
    <col min="5621" max="5621" width="95" style="1" customWidth="1"/>
    <col min="5622" max="5622" width="13.85546875" style="1" customWidth="1"/>
    <col min="5623" max="5623" width="10.42578125" style="1" customWidth="1"/>
    <col min="5624" max="5624" width="12.140625" style="1"/>
    <col min="5625" max="5625" width="31.140625" style="1" customWidth="1"/>
    <col min="5626" max="5626" width="99.5703125" style="1" customWidth="1"/>
    <col min="5627" max="5627" width="18.28515625" style="1" customWidth="1"/>
    <col min="5628" max="5629" width="14.85546875" style="1" customWidth="1"/>
    <col min="5630" max="5630" width="11.7109375" style="1" customWidth="1"/>
    <col min="5631" max="5875" width="9.140625" style="1" customWidth="1"/>
    <col min="5876" max="5876" width="30.140625" style="1" customWidth="1"/>
    <col min="5877" max="5877" width="95" style="1" customWidth="1"/>
    <col min="5878" max="5878" width="13.85546875" style="1" customWidth="1"/>
    <col min="5879" max="5879" width="10.42578125" style="1" customWidth="1"/>
    <col min="5880" max="5880" width="12.140625" style="1"/>
    <col min="5881" max="5881" width="31.140625" style="1" customWidth="1"/>
    <col min="5882" max="5882" width="99.5703125" style="1" customWidth="1"/>
    <col min="5883" max="5883" width="18.28515625" style="1" customWidth="1"/>
    <col min="5884" max="5885" width="14.85546875" style="1" customWidth="1"/>
    <col min="5886" max="5886" width="11.7109375" style="1" customWidth="1"/>
    <col min="5887" max="6131" width="9.140625" style="1" customWidth="1"/>
    <col min="6132" max="6132" width="30.140625" style="1" customWidth="1"/>
    <col min="6133" max="6133" width="95" style="1" customWidth="1"/>
    <col min="6134" max="6134" width="13.85546875" style="1" customWidth="1"/>
    <col min="6135" max="6135" width="10.42578125" style="1" customWidth="1"/>
    <col min="6136" max="6136" width="12.140625" style="1"/>
    <col min="6137" max="6137" width="31.140625" style="1" customWidth="1"/>
    <col min="6138" max="6138" width="99.5703125" style="1" customWidth="1"/>
    <col min="6139" max="6139" width="18.28515625" style="1" customWidth="1"/>
    <col min="6140" max="6141" width="14.85546875" style="1" customWidth="1"/>
    <col min="6142" max="6142" width="11.7109375" style="1" customWidth="1"/>
    <col min="6143" max="6387" width="9.140625" style="1" customWidth="1"/>
    <col min="6388" max="6388" width="30.140625" style="1" customWidth="1"/>
    <col min="6389" max="6389" width="95" style="1" customWidth="1"/>
    <col min="6390" max="6390" width="13.85546875" style="1" customWidth="1"/>
    <col min="6391" max="6391" width="10.42578125" style="1" customWidth="1"/>
    <col min="6392" max="6392" width="12.140625" style="1"/>
    <col min="6393" max="6393" width="31.140625" style="1" customWidth="1"/>
    <col min="6394" max="6394" width="99.5703125" style="1" customWidth="1"/>
    <col min="6395" max="6395" width="18.28515625" style="1" customWidth="1"/>
    <col min="6396" max="6397" width="14.85546875" style="1" customWidth="1"/>
    <col min="6398" max="6398" width="11.7109375" style="1" customWidth="1"/>
    <col min="6399" max="6643" width="9.140625" style="1" customWidth="1"/>
    <col min="6644" max="6644" width="30.140625" style="1" customWidth="1"/>
    <col min="6645" max="6645" width="95" style="1" customWidth="1"/>
    <col min="6646" max="6646" width="13.85546875" style="1" customWidth="1"/>
    <col min="6647" max="6647" width="10.42578125" style="1" customWidth="1"/>
    <col min="6648" max="6648" width="12.140625" style="1"/>
    <col min="6649" max="6649" width="31.140625" style="1" customWidth="1"/>
    <col min="6650" max="6650" width="99.5703125" style="1" customWidth="1"/>
    <col min="6651" max="6651" width="18.28515625" style="1" customWidth="1"/>
    <col min="6652" max="6653" width="14.85546875" style="1" customWidth="1"/>
    <col min="6654" max="6654" width="11.7109375" style="1" customWidth="1"/>
    <col min="6655" max="6899" width="9.140625" style="1" customWidth="1"/>
    <col min="6900" max="6900" width="30.140625" style="1" customWidth="1"/>
    <col min="6901" max="6901" width="95" style="1" customWidth="1"/>
    <col min="6902" max="6902" width="13.85546875" style="1" customWidth="1"/>
    <col min="6903" max="6903" width="10.42578125" style="1" customWidth="1"/>
    <col min="6904" max="6904" width="12.140625" style="1"/>
    <col min="6905" max="6905" width="31.140625" style="1" customWidth="1"/>
    <col min="6906" max="6906" width="99.5703125" style="1" customWidth="1"/>
    <col min="6907" max="6907" width="18.28515625" style="1" customWidth="1"/>
    <col min="6908" max="6909" width="14.85546875" style="1" customWidth="1"/>
    <col min="6910" max="6910" width="11.7109375" style="1" customWidth="1"/>
    <col min="6911" max="7155" width="9.140625" style="1" customWidth="1"/>
    <col min="7156" max="7156" width="30.140625" style="1" customWidth="1"/>
    <col min="7157" max="7157" width="95" style="1" customWidth="1"/>
    <col min="7158" max="7158" width="13.85546875" style="1" customWidth="1"/>
    <col min="7159" max="7159" width="10.42578125" style="1" customWidth="1"/>
    <col min="7160" max="7160" width="12.140625" style="1"/>
    <col min="7161" max="7161" width="31.140625" style="1" customWidth="1"/>
    <col min="7162" max="7162" width="99.5703125" style="1" customWidth="1"/>
    <col min="7163" max="7163" width="18.28515625" style="1" customWidth="1"/>
    <col min="7164" max="7165" width="14.85546875" style="1" customWidth="1"/>
    <col min="7166" max="7166" width="11.7109375" style="1" customWidth="1"/>
    <col min="7167" max="7411" width="9.140625" style="1" customWidth="1"/>
    <col min="7412" max="7412" width="30.140625" style="1" customWidth="1"/>
    <col min="7413" max="7413" width="95" style="1" customWidth="1"/>
    <col min="7414" max="7414" width="13.85546875" style="1" customWidth="1"/>
    <col min="7415" max="7415" width="10.42578125" style="1" customWidth="1"/>
    <col min="7416" max="7416" width="12.140625" style="1"/>
    <col min="7417" max="7417" width="31.140625" style="1" customWidth="1"/>
    <col min="7418" max="7418" width="99.5703125" style="1" customWidth="1"/>
    <col min="7419" max="7419" width="18.28515625" style="1" customWidth="1"/>
    <col min="7420" max="7421" width="14.85546875" style="1" customWidth="1"/>
    <col min="7422" max="7422" width="11.7109375" style="1" customWidth="1"/>
    <col min="7423" max="7667" width="9.140625" style="1" customWidth="1"/>
    <col min="7668" max="7668" width="30.140625" style="1" customWidth="1"/>
    <col min="7669" max="7669" width="95" style="1" customWidth="1"/>
    <col min="7670" max="7670" width="13.85546875" style="1" customWidth="1"/>
    <col min="7671" max="7671" width="10.42578125" style="1" customWidth="1"/>
    <col min="7672" max="7672" width="12.140625" style="1"/>
    <col min="7673" max="7673" width="31.140625" style="1" customWidth="1"/>
    <col min="7674" max="7674" width="99.5703125" style="1" customWidth="1"/>
    <col min="7675" max="7675" width="18.28515625" style="1" customWidth="1"/>
    <col min="7676" max="7677" width="14.85546875" style="1" customWidth="1"/>
    <col min="7678" max="7678" width="11.7109375" style="1" customWidth="1"/>
    <col min="7679" max="7923" width="9.140625" style="1" customWidth="1"/>
    <col min="7924" max="7924" width="30.140625" style="1" customWidth="1"/>
    <col min="7925" max="7925" width="95" style="1" customWidth="1"/>
    <col min="7926" max="7926" width="13.85546875" style="1" customWidth="1"/>
    <col min="7927" max="7927" width="10.42578125" style="1" customWidth="1"/>
    <col min="7928" max="7928" width="12.140625" style="1"/>
    <col min="7929" max="7929" width="31.140625" style="1" customWidth="1"/>
    <col min="7930" max="7930" width="99.5703125" style="1" customWidth="1"/>
    <col min="7931" max="7931" width="18.28515625" style="1" customWidth="1"/>
    <col min="7932" max="7933" width="14.85546875" style="1" customWidth="1"/>
    <col min="7934" max="7934" width="11.7109375" style="1" customWidth="1"/>
    <col min="7935" max="8179" width="9.140625" style="1" customWidth="1"/>
    <col min="8180" max="8180" width="30.140625" style="1" customWidth="1"/>
    <col min="8181" max="8181" width="95" style="1" customWidth="1"/>
    <col min="8182" max="8182" width="13.85546875" style="1" customWidth="1"/>
    <col min="8183" max="8183" width="10.42578125" style="1" customWidth="1"/>
    <col min="8184" max="8184" width="12.140625" style="1"/>
    <col min="8185" max="8185" width="31.140625" style="1" customWidth="1"/>
    <col min="8186" max="8186" width="99.5703125" style="1" customWidth="1"/>
    <col min="8187" max="8187" width="18.28515625" style="1" customWidth="1"/>
    <col min="8188" max="8189" width="14.85546875" style="1" customWidth="1"/>
    <col min="8190" max="8190" width="11.7109375" style="1" customWidth="1"/>
    <col min="8191" max="8435" width="9.140625" style="1" customWidth="1"/>
    <col min="8436" max="8436" width="30.140625" style="1" customWidth="1"/>
    <col min="8437" max="8437" width="95" style="1" customWidth="1"/>
    <col min="8438" max="8438" width="13.85546875" style="1" customWidth="1"/>
    <col min="8439" max="8439" width="10.42578125" style="1" customWidth="1"/>
    <col min="8440" max="8440" width="12.140625" style="1"/>
    <col min="8441" max="8441" width="31.140625" style="1" customWidth="1"/>
    <col min="8442" max="8442" width="99.5703125" style="1" customWidth="1"/>
    <col min="8443" max="8443" width="18.28515625" style="1" customWidth="1"/>
    <col min="8444" max="8445" width="14.85546875" style="1" customWidth="1"/>
    <col min="8446" max="8446" width="11.7109375" style="1" customWidth="1"/>
    <col min="8447" max="8691" width="9.140625" style="1" customWidth="1"/>
    <col min="8692" max="8692" width="30.140625" style="1" customWidth="1"/>
    <col min="8693" max="8693" width="95" style="1" customWidth="1"/>
    <col min="8694" max="8694" width="13.85546875" style="1" customWidth="1"/>
    <col min="8695" max="8695" width="10.42578125" style="1" customWidth="1"/>
    <col min="8696" max="8696" width="12.140625" style="1"/>
    <col min="8697" max="8697" width="31.140625" style="1" customWidth="1"/>
    <col min="8698" max="8698" width="99.5703125" style="1" customWidth="1"/>
    <col min="8699" max="8699" width="18.28515625" style="1" customWidth="1"/>
    <col min="8700" max="8701" width="14.85546875" style="1" customWidth="1"/>
    <col min="8702" max="8702" width="11.7109375" style="1" customWidth="1"/>
    <col min="8703" max="8947" width="9.140625" style="1" customWidth="1"/>
    <col min="8948" max="8948" width="30.140625" style="1" customWidth="1"/>
    <col min="8949" max="8949" width="95" style="1" customWidth="1"/>
    <col min="8950" max="8950" width="13.85546875" style="1" customWidth="1"/>
    <col min="8951" max="8951" width="10.42578125" style="1" customWidth="1"/>
    <col min="8952" max="8952" width="12.140625" style="1"/>
    <col min="8953" max="8953" width="31.140625" style="1" customWidth="1"/>
    <col min="8954" max="8954" width="99.5703125" style="1" customWidth="1"/>
    <col min="8955" max="8955" width="18.28515625" style="1" customWidth="1"/>
    <col min="8956" max="8957" width="14.85546875" style="1" customWidth="1"/>
    <col min="8958" max="8958" width="11.7109375" style="1" customWidth="1"/>
    <col min="8959" max="9203" width="9.140625" style="1" customWidth="1"/>
    <col min="9204" max="9204" width="30.140625" style="1" customWidth="1"/>
    <col min="9205" max="9205" width="95" style="1" customWidth="1"/>
    <col min="9206" max="9206" width="13.85546875" style="1" customWidth="1"/>
    <col min="9207" max="9207" width="10.42578125" style="1" customWidth="1"/>
    <col min="9208" max="9208" width="12.140625" style="1"/>
    <col min="9209" max="9209" width="31.140625" style="1" customWidth="1"/>
    <col min="9210" max="9210" width="99.5703125" style="1" customWidth="1"/>
    <col min="9211" max="9211" width="18.28515625" style="1" customWidth="1"/>
    <col min="9212" max="9213" width="14.85546875" style="1" customWidth="1"/>
    <col min="9214" max="9214" width="11.7109375" style="1" customWidth="1"/>
    <col min="9215" max="9459" width="9.140625" style="1" customWidth="1"/>
    <col min="9460" max="9460" width="30.140625" style="1" customWidth="1"/>
    <col min="9461" max="9461" width="95" style="1" customWidth="1"/>
    <col min="9462" max="9462" width="13.85546875" style="1" customWidth="1"/>
    <col min="9463" max="9463" width="10.42578125" style="1" customWidth="1"/>
    <col min="9464" max="9464" width="12.140625" style="1"/>
    <col min="9465" max="9465" width="31.140625" style="1" customWidth="1"/>
    <col min="9466" max="9466" width="99.5703125" style="1" customWidth="1"/>
    <col min="9467" max="9467" width="18.28515625" style="1" customWidth="1"/>
    <col min="9468" max="9469" width="14.85546875" style="1" customWidth="1"/>
    <col min="9470" max="9470" width="11.7109375" style="1" customWidth="1"/>
    <col min="9471" max="9715" width="9.140625" style="1" customWidth="1"/>
    <col min="9716" max="9716" width="30.140625" style="1" customWidth="1"/>
    <col min="9717" max="9717" width="95" style="1" customWidth="1"/>
    <col min="9718" max="9718" width="13.85546875" style="1" customWidth="1"/>
    <col min="9719" max="9719" width="10.42578125" style="1" customWidth="1"/>
    <col min="9720" max="9720" width="12.140625" style="1"/>
    <col min="9721" max="9721" width="31.140625" style="1" customWidth="1"/>
    <col min="9722" max="9722" width="99.5703125" style="1" customWidth="1"/>
    <col min="9723" max="9723" width="18.28515625" style="1" customWidth="1"/>
    <col min="9724" max="9725" width="14.85546875" style="1" customWidth="1"/>
    <col min="9726" max="9726" width="11.7109375" style="1" customWidth="1"/>
    <col min="9727" max="9971" width="9.140625" style="1" customWidth="1"/>
    <col min="9972" max="9972" width="30.140625" style="1" customWidth="1"/>
    <col min="9973" max="9973" width="95" style="1" customWidth="1"/>
    <col min="9974" max="9974" width="13.85546875" style="1" customWidth="1"/>
    <col min="9975" max="9975" width="10.42578125" style="1" customWidth="1"/>
    <col min="9976" max="9976" width="12.140625" style="1"/>
    <col min="9977" max="9977" width="31.140625" style="1" customWidth="1"/>
    <col min="9978" max="9978" width="99.5703125" style="1" customWidth="1"/>
    <col min="9979" max="9979" width="18.28515625" style="1" customWidth="1"/>
    <col min="9980" max="9981" width="14.85546875" style="1" customWidth="1"/>
    <col min="9982" max="9982" width="11.7109375" style="1" customWidth="1"/>
    <col min="9983" max="10227" width="9.140625" style="1" customWidth="1"/>
    <col min="10228" max="10228" width="30.140625" style="1" customWidth="1"/>
    <col min="10229" max="10229" width="95" style="1" customWidth="1"/>
    <col min="10230" max="10230" width="13.85546875" style="1" customWidth="1"/>
    <col min="10231" max="10231" width="10.42578125" style="1" customWidth="1"/>
    <col min="10232" max="10232" width="12.140625" style="1"/>
    <col min="10233" max="10233" width="31.140625" style="1" customWidth="1"/>
    <col min="10234" max="10234" width="99.5703125" style="1" customWidth="1"/>
    <col min="10235" max="10235" width="18.28515625" style="1" customWidth="1"/>
    <col min="10236" max="10237" width="14.85546875" style="1" customWidth="1"/>
    <col min="10238" max="10238" width="11.7109375" style="1" customWidth="1"/>
    <col min="10239" max="10483" width="9.140625" style="1" customWidth="1"/>
    <col min="10484" max="10484" width="30.140625" style="1" customWidth="1"/>
    <col min="10485" max="10485" width="95" style="1" customWidth="1"/>
    <col min="10486" max="10486" width="13.85546875" style="1" customWidth="1"/>
    <col min="10487" max="10487" width="10.42578125" style="1" customWidth="1"/>
    <col min="10488" max="10488" width="12.140625" style="1"/>
    <col min="10489" max="10489" width="31.140625" style="1" customWidth="1"/>
    <col min="10490" max="10490" width="99.5703125" style="1" customWidth="1"/>
    <col min="10491" max="10491" width="18.28515625" style="1" customWidth="1"/>
    <col min="10492" max="10493" width="14.85546875" style="1" customWidth="1"/>
    <col min="10494" max="10494" width="11.7109375" style="1" customWidth="1"/>
    <col min="10495" max="10739" width="9.140625" style="1" customWidth="1"/>
    <col min="10740" max="10740" width="30.140625" style="1" customWidth="1"/>
    <col min="10741" max="10741" width="95" style="1" customWidth="1"/>
    <col min="10742" max="10742" width="13.85546875" style="1" customWidth="1"/>
    <col min="10743" max="10743" width="10.42578125" style="1" customWidth="1"/>
    <col min="10744" max="10744" width="12.140625" style="1"/>
    <col min="10745" max="10745" width="31.140625" style="1" customWidth="1"/>
    <col min="10746" max="10746" width="99.5703125" style="1" customWidth="1"/>
    <col min="10747" max="10747" width="18.28515625" style="1" customWidth="1"/>
    <col min="10748" max="10749" width="14.85546875" style="1" customWidth="1"/>
    <col min="10750" max="10750" width="11.7109375" style="1" customWidth="1"/>
    <col min="10751" max="10995" width="9.140625" style="1" customWidth="1"/>
    <col min="10996" max="10996" width="30.140625" style="1" customWidth="1"/>
    <col min="10997" max="10997" width="95" style="1" customWidth="1"/>
    <col min="10998" max="10998" width="13.85546875" style="1" customWidth="1"/>
    <col min="10999" max="10999" width="10.42578125" style="1" customWidth="1"/>
    <col min="11000" max="11000" width="12.140625" style="1"/>
    <col min="11001" max="11001" width="31.140625" style="1" customWidth="1"/>
    <col min="11002" max="11002" width="99.5703125" style="1" customWidth="1"/>
    <col min="11003" max="11003" width="18.28515625" style="1" customWidth="1"/>
    <col min="11004" max="11005" width="14.85546875" style="1" customWidth="1"/>
    <col min="11006" max="11006" width="11.7109375" style="1" customWidth="1"/>
    <col min="11007" max="11251" width="9.140625" style="1" customWidth="1"/>
    <col min="11252" max="11252" width="30.140625" style="1" customWidth="1"/>
    <col min="11253" max="11253" width="95" style="1" customWidth="1"/>
    <col min="11254" max="11254" width="13.85546875" style="1" customWidth="1"/>
    <col min="11255" max="11255" width="10.42578125" style="1" customWidth="1"/>
    <col min="11256" max="11256" width="12.140625" style="1"/>
    <col min="11257" max="11257" width="31.140625" style="1" customWidth="1"/>
    <col min="11258" max="11258" width="99.5703125" style="1" customWidth="1"/>
    <col min="11259" max="11259" width="18.28515625" style="1" customWidth="1"/>
    <col min="11260" max="11261" width="14.85546875" style="1" customWidth="1"/>
    <col min="11262" max="11262" width="11.7109375" style="1" customWidth="1"/>
    <col min="11263" max="11507" width="9.140625" style="1" customWidth="1"/>
    <col min="11508" max="11508" width="30.140625" style="1" customWidth="1"/>
    <col min="11509" max="11509" width="95" style="1" customWidth="1"/>
    <col min="11510" max="11510" width="13.85546875" style="1" customWidth="1"/>
    <col min="11511" max="11511" width="10.42578125" style="1" customWidth="1"/>
    <col min="11512" max="11512" width="12.140625" style="1"/>
    <col min="11513" max="11513" width="31.140625" style="1" customWidth="1"/>
    <col min="11514" max="11514" width="99.5703125" style="1" customWidth="1"/>
    <col min="11515" max="11515" width="18.28515625" style="1" customWidth="1"/>
    <col min="11516" max="11517" width="14.85546875" style="1" customWidth="1"/>
    <col min="11518" max="11518" width="11.7109375" style="1" customWidth="1"/>
    <col min="11519" max="11763" width="9.140625" style="1" customWidth="1"/>
    <col min="11764" max="11764" width="30.140625" style="1" customWidth="1"/>
    <col min="11765" max="11765" width="95" style="1" customWidth="1"/>
    <col min="11766" max="11766" width="13.85546875" style="1" customWidth="1"/>
    <col min="11767" max="11767" width="10.42578125" style="1" customWidth="1"/>
    <col min="11768" max="11768" width="12.140625" style="1"/>
    <col min="11769" max="11769" width="31.140625" style="1" customWidth="1"/>
    <col min="11770" max="11770" width="99.5703125" style="1" customWidth="1"/>
    <col min="11771" max="11771" width="18.28515625" style="1" customWidth="1"/>
    <col min="11772" max="11773" width="14.85546875" style="1" customWidth="1"/>
    <col min="11774" max="11774" width="11.7109375" style="1" customWidth="1"/>
    <col min="11775" max="12019" width="9.140625" style="1" customWidth="1"/>
    <col min="12020" max="12020" width="30.140625" style="1" customWidth="1"/>
    <col min="12021" max="12021" width="95" style="1" customWidth="1"/>
    <col min="12022" max="12022" width="13.85546875" style="1" customWidth="1"/>
    <col min="12023" max="12023" width="10.42578125" style="1" customWidth="1"/>
    <col min="12024" max="12024" width="12.140625" style="1"/>
    <col min="12025" max="12025" width="31.140625" style="1" customWidth="1"/>
    <col min="12026" max="12026" width="99.5703125" style="1" customWidth="1"/>
    <col min="12027" max="12027" width="18.28515625" style="1" customWidth="1"/>
    <col min="12028" max="12029" width="14.85546875" style="1" customWidth="1"/>
    <col min="12030" max="12030" width="11.7109375" style="1" customWidth="1"/>
    <col min="12031" max="12275" width="9.140625" style="1" customWidth="1"/>
    <col min="12276" max="12276" width="30.140625" style="1" customWidth="1"/>
    <col min="12277" max="12277" width="95" style="1" customWidth="1"/>
    <col min="12278" max="12278" width="13.85546875" style="1" customWidth="1"/>
    <col min="12279" max="12279" width="10.42578125" style="1" customWidth="1"/>
    <col min="12280" max="12280" width="12.140625" style="1"/>
    <col min="12281" max="12281" width="31.140625" style="1" customWidth="1"/>
    <col min="12282" max="12282" width="99.5703125" style="1" customWidth="1"/>
    <col min="12283" max="12283" width="18.28515625" style="1" customWidth="1"/>
    <col min="12284" max="12285" width="14.85546875" style="1" customWidth="1"/>
    <col min="12286" max="12286" width="11.7109375" style="1" customWidth="1"/>
    <col min="12287" max="12531" width="9.140625" style="1" customWidth="1"/>
    <col min="12532" max="12532" width="30.140625" style="1" customWidth="1"/>
    <col min="12533" max="12533" width="95" style="1" customWidth="1"/>
    <col min="12534" max="12534" width="13.85546875" style="1" customWidth="1"/>
    <col min="12535" max="12535" width="10.42578125" style="1" customWidth="1"/>
    <col min="12536" max="12536" width="12.140625" style="1"/>
    <col min="12537" max="12537" width="31.140625" style="1" customWidth="1"/>
    <col min="12538" max="12538" width="99.5703125" style="1" customWidth="1"/>
    <col min="12539" max="12539" width="18.28515625" style="1" customWidth="1"/>
    <col min="12540" max="12541" width="14.85546875" style="1" customWidth="1"/>
    <col min="12542" max="12542" width="11.7109375" style="1" customWidth="1"/>
    <col min="12543" max="12787" width="9.140625" style="1" customWidth="1"/>
    <col min="12788" max="12788" width="30.140625" style="1" customWidth="1"/>
    <col min="12789" max="12789" width="95" style="1" customWidth="1"/>
    <col min="12790" max="12790" width="13.85546875" style="1" customWidth="1"/>
    <col min="12791" max="12791" width="10.42578125" style="1" customWidth="1"/>
    <col min="12792" max="12792" width="12.140625" style="1"/>
    <col min="12793" max="12793" width="31.140625" style="1" customWidth="1"/>
    <col min="12794" max="12794" width="99.5703125" style="1" customWidth="1"/>
    <col min="12795" max="12795" width="18.28515625" style="1" customWidth="1"/>
    <col min="12796" max="12797" width="14.85546875" style="1" customWidth="1"/>
    <col min="12798" max="12798" width="11.7109375" style="1" customWidth="1"/>
    <col min="12799" max="13043" width="9.140625" style="1" customWidth="1"/>
    <col min="13044" max="13044" width="30.140625" style="1" customWidth="1"/>
    <col min="13045" max="13045" width="95" style="1" customWidth="1"/>
    <col min="13046" max="13046" width="13.85546875" style="1" customWidth="1"/>
    <col min="13047" max="13047" width="10.42578125" style="1" customWidth="1"/>
    <col min="13048" max="13048" width="12.140625" style="1"/>
    <col min="13049" max="13049" width="31.140625" style="1" customWidth="1"/>
    <col min="13050" max="13050" width="99.5703125" style="1" customWidth="1"/>
    <col min="13051" max="13051" width="18.28515625" style="1" customWidth="1"/>
    <col min="13052" max="13053" width="14.85546875" style="1" customWidth="1"/>
    <col min="13054" max="13054" width="11.7109375" style="1" customWidth="1"/>
    <col min="13055" max="13299" width="9.140625" style="1" customWidth="1"/>
    <col min="13300" max="13300" width="30.140625" style="1" customWidth="1"/>
    <col min="13301" max="13301" width="95" style="1" customWidth="1"/>
    <col min="13302" max="13302" width="13.85546875" style="1" customWidth="1"/>
    <col min="13303" max="13303" width="10.42578125" style="1" customWidth="1"/>
    <col min="13304" max="13304" width="12.140625" style="1"/>
    <col min="13305" max="13305" width="31.140625" style="1" customWidth="1"/>
    <col min="13306" max="13306" width="99.5703125" style="1" customWidth="1"/>
    <col min="13307" max="13307" width="18.28515625" style="1" customWidth="1"/>
    <col min="13308" max="13309" width="14.85546875" style="1" customWidth="1"/>
    <col min="13310" max="13310" width="11.7109375" style="1" customWidth="1"/>
    <col min="13311" max="13555" width="9.140625" style="1" customWidth="1"/>
    <col min="13556" max="13556" width="30.140625" style="1" customWidth="1"/>
    <col min="13557" max="13557" width="95" style="1" customWidth="1"/>
    <col min="13558" max="13558" width="13.85546875" style="1" customWidth="1"/>
    <col min="13559" max="13559" width="10.42578125" style="1" customWidth="1"/>
    <col min="13560" max="13560" width="12.140625" style="1"/>
    <col min="13561" max="13561" width="31.140625" style="1" customWidth="1"/>
    <col min="13562" max="13562" width="99.5703125" style="1" customWidth="1"/>
    <col min="13563" max="13563" width="18.28515625" style="1" customWidth="1"/>
    <col min="13564" max="13565" width="14.85546875" style="1" customWidth="1"/>
    <col min="13566" max="13566" width="11.7109375" style="1" customWidth="1"/>
    <col min="13567" max="13811" width="9.140625" style="1" customWidth="1"/>
    <col min="13812" max="13812" width="30.140625" style="1" customWidth="1"/>
    <col min="13813" max="13813" width="95" style="1" customWidth="1"/>
    <col min="13814" max="13814" width="13.85546875" style="1" customWidth="1"/>
    <col min="13815" max="13815" width="10.42578125" style="1" customWidth="1"/>
    <col min="13816" max="13816" width="12.140625" style="1"/>
    <col min="13817" max="13817" width="31.140625" style="1" customWidth="1"/>
    <col min="13818" max="13818" width="99.5703125" style="1" customWidth="1"/>
    <col min="13819" max="13819" width="18.28515625" style="1" customWidth="1"/>
    <col min="13820" max="13821" width="14.85546875" style="1" customWidth="1"/>
    <col min="13822" max="13822" width="11.7109375" style="1" customWidth="1"/>
    <col min="13823" max="14067" width="9.140625" style="1" customWidth="1"/>
    <col min="14068" max="14068" width="30.140625" style="1" customWidth="1"/>
    <col min="14069" max="14069" width="95" style="1" customWidth="1"/>
    <col min="14070" max="14070" width="13.85546875" style="1" customWidth="1"/>
    <col min="14071" max="14071" width="10.42578125" style="1" customWidth="1"/>
    <col min="14072" max="14072" width="12.140625" style="1"/>
    <col min="14073" max="14073" width="31.140625" style="1" customWidth="1"/>
    <col min="14074" max="14074" width="99.5703125" style="1" customWidth="1"/>
    <col min="14075" max="14075" width="18.28515625" style="1" customWidth="1"/>
    <col min="14076" max="14077" width="14.85546875" style="1" customWidth="1"/>
    <col min="14078" max="14078" width="11.7109375" style="1" customWidth="1"/>
    <col min="14079" max="14323" width="9.140625" style="1" customWidth="1"/>
    <col min="14324" max="14324" width="30.140625" style="1" customWidth="1"/>
    <col min="14325" max="14325" width="95" style="1" customWidth="1"/>
    <col min="14326" max="14326" width="13.85546875" style="1" customWidth="1"/>
    <col min="14327" max="14327" width="10.42578125" style="1" customWidth="1"/>
    <col min="14328" max="14328" width="12.140625" style="1"/>
    <col min="14329" max="14329" width="31.140625" style="1" customWidth="1"/>
    <col min="14330" max="14330" width="99.5703125" style="1" customWidth="1"/>
    <col min="14331" max="14331" width="18.28515625" style="1" customWidth="1"/>
    <col min="14332" max="14333" width="14.85546875" style="1" customWidth="1"/>
    <col min="14334" max="14334" width="11.7109375" style="1" customWidth="1"/>
    <col min="14335" max="14579" width="9.140625" style="1" customWidth="1"/>
    <col min="14580" max="14580" width="30.140625" style="1" customWidth="1"/>
    <col min="14581" max="14581" width="95" style="1" customWidth="1"/>
    <col min="14582" max="14582" width="13.85546875" style="1" customWidth="1"/>
    <col min="14583" max="14583" width="10.42578125" style="1" customWidth="1"/>
    <col min="14584" max="14584" width="12.140625" style="1"/>
    <col min="14585" max="14585" width="31.140625" style="1" customWidth="1"/>
    <col min="14586" max="14586" width="99.5703125" style="1" customWidth="1"/>
    <col min="14587" max="14587" width="18.28515625" style="1" customWidth="1"/>
    <col min="14588" max="14589" width="14.85546875" style="1" customWidth="1"/>
    <col min="14590" max="14590" width="11.7109375" style="1" customWidth="1"/>
    <col min="14591" max="14835" width="9.140625" style="1" customWidth="1"/>
    <col min="14836" max="14836" width="30.140625" style="1" customWidth="1"/>
    <col min="14837" max="14837" width="95" style="1" customWidth="1"/>
    <col min="14838" max="14838" width="13.85546875" style="1" customWidth="1"/>
    <col min="14839" max="14839" width="10.42578125" style="1" customWidth="1"/>
    <col min="14840" max="14840" width="12.140625" style="1"/>
    <col min="14841" max="14841" width="31.140625" style="1" customWidth="1"/>
    <col min="14842" max="14842" width="99.5703125" style="1" customWidth="1"/>
    <col min="14843" max="14843" width="18.28515625" style="1" customWidth="1"/>
    <col min="14844" max="14845" width="14.85546875" style="1" customWidth="1"/>
    <col min="14846" max="14846" width="11.7109375" style="1" customWidth="1"/>
    <col min="14847" max="15091" width="9.140625" style="1" customWidth="1"/>
    <col min="15092" max="15092" width="30.140625" style="1" customWidth="1"/>
    <col min="15093" max="15093" width="95" style="1" customWidth="1"/>
    <col min="15094" max="15094" width="13.85546875" style="1" customWidth="1"/>
    <col min="15095" max="15095" width="10.42578125" style="1" customWidth="1"/>
    <col min="15096" max="15096" width="12.140625" style="1"/>
    <col min="15097" max="15097" width="31.140625" style="1" customWidth="1"/>
    <col min="15098" max="15098" width="99.5703125" style="1" customWidth="1"/>
    <col min="15099" max="15099" width="18.28515625" style="1" customWidth="1"/>
    <col min="15100" max="15101" width="14.85546875" style="1" customWidth="1"/>
    <col min="15102" max="15102" width="11.7109375" style="1" customWidth="1"/>
    <col min="15103" max="15347" width="9.140625" style="1" customWidth="1"/>
    <col min="15348" max="15348" width="30.140625" style="1" customWidth="1"/>
    <col min="15349" max="15349" width="95" style="1" customWidth="1"/>
    <col min="15350" max="15350" width="13.85546875" style="1" customWidth="1"/>
    <col min="15351" max="15351" width="10.42578125" style="1" customWidth="1"/>
    <col min="15352" max="15352" width="12.140625" style="1"/>
    <col min="15353" max="15353" width="31.140625" style="1" customWidth="1"/>
    <col min="15354" max="15354" width="99.5703125" style="1" customWidth="1"/>
    <col min="15355" max="15355" width="18.28515625" style="1" customWidth="1"/>
    <col min="15356" max="15357" width="14.85546875" style="1" customWidth="1"/>
    <col min="15358" max="15358" width="11.7109375" style="1" customWidth="1"/>
    <col min="15359" max="15603" width="9.140625" style="1" customWidth="1"/>
    <col min="15604" max="15604" width="30.140625" style="1" customWidth="1"/>
    <col min="15605" max="15605" width="95" style="1" customWidth="1"/>
    <col min="15606" max="15606" width="13.85546875" style="1" customWidth="1"/>
    <col min="15607" max="15607" width="10.42578125" style="1" customWidth="1"/>
    <col min="15608" max="15608" width="12.140625" style="1"/>
    <col min="15609" max="15609" width="31.140625" style="1" customWidth="1"/>
    <col min="15610" max="15610" width="99.5703125" style="1" customWidth="1"/>
    <col min="15611" max="15611" width="18.28515625" style="1" customWidth="1"/>
    <col min="15612" max="15613" width="14.85546875" style="1" customWidth="1"/>
    <col min="15614" max="15614" width="11.7109375" style="1" customWidth="1"/>
    <col min="15615" max="15859" width="9.140625" style="1" customWidth="1"/>
    <col min="15860" max="15860" width="30.140625" style="1" customWidth="1"/>
    <col min="15861" max="15861" width="95" style="1" customWidth="1"/>
    <col min="15862" max="15862" width="13.85546875" style="1" customWidth="1"/>
    <col min="15863" max="15863" width="10.42578125" style="1" customWidth="1"/>
    <col min="15864" max="15864" width="12.140625" style="1"/>
    <col min="15865" max="15865" width="31.140625" style="1" customWidth="1"/>
    <col min="15866" max="15866" width="99.5703125" style="1" customWidth="1"/>
    <col min="15867" max="15867" width="18.28515625" style="1" customWidth="1"/>
    <col min="15868" max="15869" width="14.85546875" style="1" customWidth="1"/>
    <col min="15870" max="15870" width="11.7109375" style="1" customWidth="1"/>
    <col min="15871" max="16115" width="9.140625" style="1" customWidth="1"/>
    <col min="16116" max="16116" width="30.140625" style="1" customWidth="1"/>
    <col min="16117" max="16117" width="95" style="1" customWidth="1"/>
    <col min="16118" max="16118" width="13.85546875" style="1" customWidth="1"/>
    <col min="16119" max="16119" width="10.42578125" style="1" customWidth="1"/>
    <col min="16120" max="16120" width="12.140625" style="1"/>
    <col min="16121" max="16121" width="31.140625" style="1" customWidth="1"/>
    <col min="16122" max="16122" width="99.5703125" style="1" customWidth="1"/>
    <col min="16123" max="16123" width="18.28515625" style="1" customWidth="1"/>
    <col min="16124" max="16125" width="14.85546875" style="1" customWidth="1"/>
    <col min="16126" max="16126" width="11.7109375" style="1" customWidth="1"/>
    <col min="16127" max="16371" width="9.140625" style="1" customWidth="1"/>
    <col min="16372" max="16372" width="30.140625" style="1" customWidth="1"/>
    <col min="16373" max="16373" width="95" style="1" customWidth="1"/>
    <col min="16374" max="16374" width="13.85546875" style="1" customWidth="1"/>
    <col min="16375" max="16384" width="10.42578125" style="1" customWidth="1"/>
  </cols>
  <sheetData>
    <row r="1" spans="1:13" x14ac:dyDescent="0.25">
      <c r="H1" s="10" t="s">
        <v>97</v>
      </c>
    </row>
    <row r="2" spans="1:13" x14ac:dyDescent="0.25">
      <c r="H2" s="10" t="s">
        <v>60</v>
      </c>
    </row>
    <row r="3" spans="1:13" ht="15.75" customHeight="1" x14ac:dyDescent="0.25">
      <c r="H3" s="4" t="s">
        <v>90</v>
      </c>
      <c r="I3" s="41"/>
      <c r="J3" s="41"/>
    </row>
    <row r="4" spans="1:13" ht="15.75" customHeight="1" x14ac:dyDescent="0.25">
      <c r="H4" s="4" t="s">
        <v>91</v>
      </c>
      <c r="I4" s="4"/>
      <c r="J4" s="4"/>
    </row>
    <row r="5" spans="1:13" x14ac:dyDescent="0.25">
      <c r="H5" s="10" t="s">
        <v>66</v>
      </c>
    </row>
    <row r="6" spans="1:13" x14ac:dyDescent="0.25">
      <c r="H6" s="10" t="s">
        <v>67</v>
      </c>
    </row>
    <row r="7" spans="1:13" x14ac:dyDescent="0.25">
      <c r="H7" s="11" t="s">
        <v>96</v>
      </c>
    </row>
    <row r="8" spans="1:13" ht="15.75" customHeight="1" x14ac:dyDescent="0.25">
      <c r="K8" s="41"/>
      <c r="L8" s="41"/>
      <c r="M8" s="41"/>
    </row>
    <row r="9" spans="1:13" x14ac:dyDescent="0.25">
      <c r="H9" s="10" t="s">
        <v>68</v>
      </c>
    </row>
    <row r="10" spans="1:13" x14ac:dyDescent="0.25">
      <c r="H10" s="10" t="s">
        <v>60</v>
      </c>
    </row>
    <row r="11" spans="1:13" x14ac:dyDescent="0.25">
      <c r="H11" s="10" t="s">
        <v>66</v>
      </c>
    </row>
    <row r="12" spans="1:13" x14ac:dyDescent="0.25">
      <c r="H12" s="10" t="s">
        <v>67</v>
      </c>
    </row>
    <row r="13" spans="1:13" x14ac:dyDescent="0.25">
      <c r="H13" s="11" t="s">
        <v>92</v>
      </c>
    </row>
    <row r="16" spans="1:13" x14ac:dyDescent="0.25">
      <c r="A16" s="54" t="s">
        <v>69</v>
      </c>
      <c r="B16" s="54"/>
      <c r="C16" s="54"/>
      <c r="D16" s="46"/>
      <c r="E16" s="40"/>
      <c r="F16" s="53"/>
      <c r="G16" s="53"/>
    </row>
    <row r="17" spans="1:241" x14ac:dyDescent="0.25">
      <c r="A17" s="2"/>
      <c r="B17" s="2"/>
    </row>
    <row r="18" spans="1:241" x14ac:dyDescent="0.25">
      <c r="B18" s="3"/>
      <c r="H18" s="4" t="s">
        <v>0</v>
      </c>
    </row>
    <row r="19" spans="1:241" ht="33.75" customHeight="1" x14ac:dyDescent="0.25">
      <c r="A19" s="5" t="s">
        <v>1</v>
      </c>
      <c r="B19" s="5" t="s">
        <v>2</v>
      </c>
      <c r="C19" s="43" t="s">
        <v>94</v>
      </c>
      <c r="D19" s="42" t="s">
        <v>93</v>
      </c>
      <c r="E19" s="5" t="s">
        <v>70</v>
      </c>
      <c r="F19" s="42" t="s">
        <v>95</v>
      </c>
      <c r="G19" s="5" t="s">
        <v>70</v>
      </c>
      <c r="H19" s="5" t="s">
        <v>71</v>
      </c>
    </row>
    <row r="20" spans="1:241" ht="19.5" x14ac:dyDescent="0.25">
      <c r="A20" s="13" t="s">
        <v>3</v>
      </c>
      <c r="B20" s="14" t="s">
        <v>4</v>
      </c>
      <c r="C20" s="33">
        <f t="shared" ref="C20:H20" si="0">C24+C28+C29+C34+C37+C43+C49+C54+C82+C62</f>
        <v>410543</v>
      </c>
      <c r="D20" s="47">
        <f t="shared" si="0"/>
        <v>10305.92</v>
      </c>
      <c r="E20" s="33">
        <f t="shared" si="0"/>
        <v>420848.92</v>
      </c>
      <c r="F20" s="47">
        <f t="shared" si="0"/>
        <v>20000</v>
      </c>
      <c r="G20" s="33">
        <f t="shared" si="0"/>
        <v>440848.92</v>
      </c>
      <c r="H20" s="33">
        <f t="shared" si="0"/>
        <v>430235</v>
      </c>
    </row>
    <row r="21" spans="1:241" ht="19.5" x14ac:dyDescent="0.25">
      <c r="A21" s="15"/>
      <c r="B21" s="16" t="s">
        <v>5</v>
      </c>
      <c r="C21" s="34">
        <f t="shared" ref="C21:H21" si="1">SUM(C20-C26)</f>
        <v>335726.8</v>
      </c>
      <c r="D21" s="48">
        <f t="shared" si="1"/>
        <v>10305.92</v>
      </c>
      <c r="E21" s="34">
        <f t="shared" si="1"/>
        <v>346032.72</v>
      </c>
      <c r="F21" s="48">
        <f t="shared" si="1"/>
        <v>20000</v>
      </c>
      <c r="G21" s="34">
        <f t="shared" si="1"/>
        <v>366032.72</v>
      </c>
      <c r="H21" s="34">
        <f t="shared" si="1"/>
        <v>347229.7</v>
      </c>
    </row>
    <row r="22" spans="1:241" ht="19.5" x14ac:dyDescent="0.25">
      <c r="A22" s="5"/>
      <c r="B22" s="17" t="s">
        <v>6</v>
      </c>
      <c r="C22" s="33">
        <f>SUM(C24,C27,C29,C34)</f>
        <v>395364</v>
      </c>
      <c r="D22" s="47">
        <f>SUM(D24,D27,D29,D34)</f>
        <v>10305.92</v>
      </c>
      <c r="E22" s="33">
        <f>SUM(E24,E28,E29,E34)</f>
        <v>405669.92</v>
      </c>
      <c r="F22" s="47">
        <f>SUM(F24,F27,F29,F34)</f>
        <v>20000</v>
      </c>
      <c r="G22" s="33">
        <f>SUM(G24,G28,G29,G34)</f>
        <v>425669.92</v>
      </c>
      <c r="H22" s="33">
        <f>SUM(H24,H27,H29,H34)</f>
        <v>415056</v>
      </c>
    </row>
    <row r="23" spans="1:241" ht="19.5" x14ac:dyDescent="0.25">
      <c r="A23" s="5"/>
      <c r="B23" s="17" t="s">
        <v>7</v>
      </c>
      <c r="C23" s="33">
        <f t="shared" ref="C23:H23" si="2">SUM(C37,C43,C49,C54,C82,C62)</f>
        <v>15179</v>
      </c>
      <c r="D23" s="47">
        <f t="shared" si="2"/>
        <v>0</v>
      </c>
      <c r="E23" s="33">
        <f t="shared" si="2"/>
        <v>15179</v>
      </c>
      <c r="F23" s="47">
        <f t="shared" si="2"/>
        <v>0</v>
      </c>
      <c r="G23" s="33">
        <f t="shared" si="2"/>
        <v>15179</v>
      </c>
      <c r="H23" s="33">
        <f t="shared" si="2"/>
        <v>15179</v>
      </c>
    </row>
    <row r="24" spans="1:241" ht="19.5" x14ac:dyDescent="0.25">
      <c r="A24" s="5" t="s">
        <v>8</v>
      </c>
      <c r="B24" s="18" t="s">
        <v>9</v>
      </c>
      <c r="C24" s="33">
        <f t="shared" ref="C24:H24" si="3">C25+C26</f>
        <v>316300</v>
      </c>
      <c r="D24" s="47">
        <f t="shared" si="3"/>
        <v>10305.92</v>
      </c>
      <c r="E24" s="33">
        <f t="shared" si="3"/>
        <v>326605.92</v>
      </c>
      <c r="F24" s="47">
        <f t="shared" si="3"/>
        <v>20000</v>
      </c>
      <c r="G24" s="33">
        <f t="shared" si="3"/>
        <v>346605.92</v>
      </c>
      <c r="H24" s="33">
        <f t="shared" si="3"/>
        <v>334150</v>
      </c>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row>
    <row r="25" spans="1:241" ht="18.75" x14ac:dyDescent="0.25">
      <c r="A25" s="12" t="s">
        <v>10</v>
      </c>
      <c r="B25" s="19" t="s">
        <v>11</v>
      </c>
      <c r="C25" s="9">
        <v>241483.8</v>
      </c>
      <c r="D25" s="44">
        <v>10305.92</v>
      </c>
      <c r="E25" s="9">
        <f>C25+D25</f>
        <v>251789.72</v>
      </c>
      <c r="F25" s="44">
        <v>20000</v>
      </c>
      <c r="G25" s="9">
        <f>E25+F25</f>
        <v>271789.71999999997</v>
      </c>
      <c r="H25" s="9">
        <v>251144.7</v>
      </c>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row>
    <row r="26" spans="1:241" ht="18.75" x14ac:dyDescent="0.25">
      <c r="A26" s="12" t="s">
        <v>10</v>
      </c>
      <c r="B26" s="19" t="s">
        <v>12</v>
      </c>
      <c r="C26" s="9">
        <v>74816.2</v>
      </c>
      <c r="D26" s="44"/>
      <c r="E26" s="9">
        <f>C26+D26</f>
        <v>74816.2</v>
      </c>
      <c r="F26" s="44"/>
      <c r="G26" s="9">
        <f>E26+F26</f>
        <v>74816.2</v>
      </c>
      <c r="H26" s="9">
        <v>83005.3</v>
      </c>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row>
    <row r="27" spans="1:241" ht="31.5" x14ac:dyDescent="0.25">
      <c r="A27" s="5" t="s">
        <v>72</v>
      </c>
      <c r="B27" s="20" t="s">
        <v>73</v>
      </c>
      <c r="C27" s="33">
        <f>C28</f>
        <v>17063</v>
      </c>
      <c r="D27" s="47">
        <f>D28</f>
        <v>0</v>
      </c>
      <c r="E27" s="33">
        <v>16472</v>
      </c>
      <c r="F27" s="47">
        <f>F28</f>
        <v>0</v>
      </c>
      <c r="G27" s="33">
        <v>16472</v>
      </c>
      <c r="H27" s="33">
        <f>H28</f>
        <v>17504</v>
      </c>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row>
    <row r="28" spans="1:241" ht="31.5" x14ac:dyDescent="0.25">
      <c r="A28" s="12" t="s">
        <v>61</v>
      </c>
      <c r="B28" s="28" t="s">
        <v>62</v>
      </c>
      <c r="C28" s="9">
        <v>17063</v>
      </c>
      <c r="D28" s="44"/>
      <c r="E28" s="9">
        <f>C28+D28</f>
        <v>17063</v>
      </c>
      <c r="F28" s="44"/>
      <c r="G28" s="9">
        <f>E28+F28</f>
        <v>17063</v>
      </c>
      <c r="H28" s="9">
        <v>17504</v>
      </c>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row>
    <row r="29" spans="1:241" ht="19.5" x14ac:dyDescent="0.25">
      <c r="A29" s="5" t="s">
        <v>13</v>
      </c>
      <c r="B29" s="18" t="s">
        <v>14</v>
      </c>
      <c r="C29" s="33">
        <f t="shared" ref="C29:H29" si="4">C31+C32+C33+C30</f>
        <v>54186</v>
      </c>
      <c r="D29" s="47">
        <f t="shared" si="4"/>
        <v>0</v>
      </c>
      <c r="E29" s="33">
        <f t="shared" si="4"/>
        <v>54186</v>
      </c>
      <c r="F29" s="47">
        <f t="shared" si="4"/>
        <v>0</v>
      </c>
      <c r="G29" s="33">
        <f t="shared" si="4"/>
        <v>54186</v>
      </c>
      <c r="H29" s="33">
        <f t="shared" si="4"/>
        <v>55487</v>
      </c>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row>
    <row r="30" spans="1:241" ht="21" customHeight="1" x14ac:dyDescent="0.25">
      <c r="A30" s="21" t="s">
        <v>83</v>
      </c>
      <c r="B30" s="28" t="s">
        <v>74</v>
      </c>
      <c r="C30" s="9">
        <v>46800</v>
      </c>
      <c r="D30" s="44"/>
      <c r="E30" s="9">
        <f>C30+D30</f>
        <v>46800</v>
      </c>
      <c r="F30" s="44"/>
      <c r="G30" s="9">
        <f>E30+F30</f>
        <v>46800</v>
      </c>
      <c r="H30" s="9">
        <v>47800</v>
      </c>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row>
    <row r="31" spans="1:241" ht="18.75" x14ac:dyDescent="0.25">
      <c r="A31" s="12" t="s">
        <v>75</v>
      </c>
      <c r="B31" s="30" t="s">
        <v>15</v>
      </c>
      <c r="C31" s="35">
        <v>0</v>
      </c>
      <c r="D31" s="49"/>
      <c r="E31" s="9">
        <f>C31+D31</f>
        <v>0</v>
      </c>
      <c r="F31" s="49"/>
      <c r="G31" s="9">
        <f>E31+F31</f>
        <v>0</v>
      </c>
      <c r="H31" s="35">
        <v>0</v>
      </c>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row>
    <row r="32" spans="1:241" ht="18.75" x14ac:dyDescent="0.25">
      <c r="A32" s="12" t="s">
        <v>76</v>
      </c>
      <c r="B32" s="30" t="s">
        <v>16</v>
      </c>
      <c r="C32" s="9">
        <v>186</v>
      </c>
      <c r="D32" s="44"/>
      <c r="E32" s="9">
        <f>C32+D32</f>
        <v>186</v>
      </c>
      <c r="F32" s="44"/>
      <c r="G32" s="9">
        <f>E32+F32</f>
        <v>186</v>
      </c>
      <c r="H32" s="9">
        <v>187</v>
      </c>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row>
    <row r="33" spans="1:241" ht="31.5" x14ac:dyDescent="0.25">
      <c r="A33" s="12" t="s">
        <v>77</v>
      </c>
      <c r="B33" s="28" t="s">
        <v>78</v>
      </c>
      <c r="C33" s="9">
        <v>7200</v>
      </c>
      <c r="D33" s="44"/>
      <c r="E33" s="9">
        <f>C33+D33</f>
        <v>7200</v>
      </c>
      <c r="F33" s="44"/>
      <c r="G33" s="9">
        <f>E33+F33</f>
        <v>7200</v>
      </c>
      <c r="H33" s="9">
        <v>7500</v>
      </c>
    </row>
    <row r="34" spans="1:241" ht="19.5" x14ac:dyDescent="0.25">
      <c r="A34" s="5" t="s">
        <v>17</v>
      </c>
      <c r="B34" s="18" t="s">
        <v>79</v>
      </c>
      <c r="C34" s="33">
        <f t="shared" ref="C34:H34" si="5">C35+C36</f>
        <v>7815</v>
      </c>
      <c r="D34" s="47">
        <f t="shared" si="5"/>
        <v>0</v>
      </c>
      <c r="E34" s="33">
        <f t="shared" si="5"/>
        <v>7815</v>
      </c>
      <c r="F34" s="47">
        <f t="shared" si="5"/>
        <v>0</v>
      </c>
      <c r="G34" s="33">
        <f t="shared" si="5"/>
        <v>7815</v>
      </c>
      <c r="H34" s="33">
        <f t="shared" si="5"/>
        <v>7915</v>
      </c>
    </row>
    <row r="35" spans="1:241" ht="31.5" x14ac:dyDescent="0.25">
      <c r="A35" s="12" t="s">
        <v>18</v>
      </c>
      <c r="B35" s="28" t="s">
        <v>19</v>
      </c>
      <c r="C35" s="9">
        <v>7800</v>
      </c>
      <c r="D35" s="44"/>
      <c r="E35" s="9">
        <f>C35+D35</f>
        <v>7800</v>
      </c>
      <c r="F35" s="44"/>
      <c r="G35" s="9">
        <f>E35+F35</f>
        <v>7800</v>
      </c>
      <c r="H35" s="9">
        <v>7900</v>
      </c>
    </row>
    <row r="36" spans="1:241" ht="18.75" x14ac:dyDescent="0.25">
      <c r="A36" s="22" t="s">
        <v>20</v>
      </c>
      <c r="B36" s="28" t="s">
        <v>21</v>
      </c>
      <c r="C36" s="9">
        <v>15</v>
      </c>
      <c r="D36" s="44"/>
      <c r="E36" s="9">
        <f>C36+D36</f>
        <v>15</v>
      </c>
      <c r="F36" s="44"/>
      <c r="G36" s="9">
        <f>E36+F36</f>
        <v>15</v>
      </c>
      <c r="H36" s="9">
        <v>15</v>
      </c>
    </row>
    <row r="37" spans="1:241" ht="31.5" x14ac:dyDescent="0.25">
      <c r="A37" s="5" t="s">
        <v>22</v>
      </c>
      <c r="B37" s="20" t="s">
        <v>23</v>
      </c>
      <c r="C37" s="36">
        <f t="shared" ref="C37:H37" si="6">C38+C41</f>
        <v>8289</v>
      </c>
      <c r="D37" s="50">
        <f t="shared" si="6"/>
        <v>0</v>
      </c>
      <c r="E37" s="36">
        <f t="shared" si="6"/>
        <v>8289</v>
      </c>
      <c r="F37" s="50">
        <f t="shared" si="6"/>
        <v>0</v>
      </c>
      <c r="G37" s="36">
        <f t="shared" si="6"/>
        <v>8289</v>
      </c>
      <c r="H37" s="36">
        <f t="shared" si="6"/>
        <v>8289</v>
      </c>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6"/>
      <c r="ET37" s="6"/>
      <c r="EU37" s="6"/>
      <c r="EV37" s="6"/>
      <c r="EW37" s="6"/>
      <c r="EX37" s="6"/>
      <c r="EY37" s="6"/>
      <c r="EZ37" s="6"/>
      <c r="FA37" s="6"/>
      <c r="FB37" s="6"/>
      <c r="FC37" s="6"/>
      <c r="FD37" s="6"/>
      <c r="FE37" s="6"/>
      <c r="FF37" s="6"/>
      <c r="FG37" s="6"/>
      <c r="FH37" s="6"/>
      <c r="FI37" s="6"/>
      <c r="FJ37" s="6"/>
      <c r="FK37" s="6"/>
      <c r="FL37" s="6"/>
      <c r="FM37" s="6"/>
      <c r="FN37" s="6"/>
      <c r="FO37" s="6"/>
      <c r="FP37" s="6"/>
      <c r="FQ37" s="6"/>
      <c r="FR37" s="6"/>
      <c r="FS37" s="6"/>
      <c r="FT37" s="6"/>
      <c r="FU37" s="6"/>
      <c r="FV37" s="6"/>
      <c r="FW37" s="6"/>
      <c r="FX37" s="6"/>
      <c r="FY37" s="6"/>
      <c r="FZ37" s="6"/>
      <c r="GA37" s="6"/>
      <c r="GB37" s="6"/>
      <c r="GC37" s="6"/>
      <c r="GD37" s="6"/>
      <c r="GE37" s="6"/>
      <c r="GF37" s="6"/>
      <c r="GG37" s="6"/>
      <c r="GH37" s="6"/>
      <c r="GI37" s="6"/>
      <c r="GJ37" s="6"/>
      <c r="GK37" s="6"/>
      <c r="GL37" s="6"/>
      <c r="GM37" s="6"/>
      <c r="GN37" s="6"/>
      <c r="GO37" s="6"/>
      <c r="GP37" s="6"/>
      <c r="GQ37" s="6"/>
      <c r="GR37" s="6"/>
      <c r="GS37" s="6"/>
      <c r="GT37" s="6"/>
      <c r="GU37" s="6"/>
      <c r="GV37" s="6"/>
      <c r="GW37" s="6"/>
      <c r="GX37" s="6"/>
      <c r="GY37" s="6"/>
      <c r="GZ37" s="6"/>
      <c r="HA37" s="6"/>
      <c r="HB37" s="6"/>
      <c r="HC37" s="6"/>
      <c r="HD37" s="6"/>
      <c r="HE37" s="6"/>
      <c r="HF37" s="6"/>
      <c r="HG37" s="6"/>
      <c r="HH37" s="6"/>
      <c r="HI37" s="6"/>
      <c r="HJ37" s="6"/>
      <c r="HK37" s="6"/>
      <c r="HL37" s="6"/>
      <c r="HM37" s="6"/>
      <c r="HN37" s="6"/>
      <c r="HO37" s="6"/>
      <c r="HP37" s="6"/>
      <c r="HQ37" s="6"/>
      <c r="HR37" s="6"/>
      <c r="HS37" s="6"/>
      <c r="HT37" s="6"/>
      <c r="HU37" s="6"/>
      <c r="HV37" s="6"/>
      <c r="HW37" s="6"/>
      <c r="HX37" s="6"/>
      <c r="HY37" s="6"/>
      <c r="HZ37" s="6"/>
      <c r="IA37" s="6"/>
      <c r="IB37" s="6"/>
      <c r="IC37" s="6"/>
      <c r="ID37" s="6"/>
      <c r="IE37" s="6"/>
      <c r="IF37" s="6"/>
      <c r="IG37" s="6"/>
    </row>
    <row r="38" spans="1:241" ht="45" customHeight="1" x14ac:dyDescent="0.25">
      <c r="A38" s="12" t="s">
        <v>24</v>
      </c>
      <c r="B38" s="28" t="s">
        <v>80</v>
      </c>
      <c r="C38" s="37">
        <f>C39+C40</f>
        <v>7610</v>
      </c>
      <c r="D38" s="51"/>
      <c r="E38" s="9">
        <f>C38+D38</f>
        <v>7610</v>
      </c>
      <c r="F38" s="51"/>
      <c r="G38" s="9">
        <f>E38+F38</f>
        <v>7610</v>
      </c>
      <c r="H38" s="37">
        <f>H39+H40</f>
        <v>7610</v>
      </c>
    </row>
    <row r="39" spans="1:241" ht="46.5" customHeight="1" x14ac:dyDescent="0.25">
      <c r="A39" s="12" t="s">
        <v>25</v>
      </c>
      <c r="B39" s="28" t="s">
        <v>81</v>
      </c>
      <c r="C39" s="37">
        <v>5000</v>
      </c>
      <c r="D39" s="51"/>
      <c r="E39" s="9">
        <f>C39+D39</f>
        <v>5000</v>
      </c>
      <c r="F39" s="51"/>
      <c r="G39" s="9">
        <f>E39+F39</f>
        <v>5000</v>
      </c>
      <c r="H39" s="37">
        <v>5000</v>
      </c>
    </row>
    <row r="40" spans="1:241" ht="45.75" customHeight="1" x14ac:dyDescent="0.25">
      <c r="A40" s="12" t="s">
        <v>26</v>
      </c>
      <c r="B40" s="28" t="s">
        <v>82</v>
      </c>
      <c r="C40" s="37">
        <v>2610</v>
      </c>
      <c r="D40" s="51"/>
      <c r="E40" s="9">
        <f>C40+D40</f>
        <v>2610</v>
      </c>
      <c r="F40" s="51"/>
      <c r="G40" s="9">
        <f>E40+F40</f>
        <v>2610</v>
      </c>
      <c r="H40" s="37">
        <v>2610</v>
      </c>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row>
    <row r="41" spans="1:241" ht="47.25" x14ac:dyDescent="0.25">
      <c r="A41" s="7" t="s">
        <v>27</v>
      </c>
      <c r="B41" s="29" t="s">
        <v>28</v>
      </c>
      <c r="C41" s="37">
        <v>679</v>
      </c>
      <c r="D41" s="51"/>
      <c r="E41" s="9">
        <f>C41+D41</f>
        <v>679</v>
      </c>
      <c r="F41" s="51"/>
      <c r="G41" s="9">
        <f>E41+F41</f>
        <v>679</v>
      </c>
      <c r="H41" s="37">
        <v>679</v>
      </c>
    </row>
    <row r="42" spans="1:241" ht="33.75" hidden="1" customHeight="1" x14ac:dyDescent="0.25">
      <c r="A42" s="7" t="s">
        <v>29</v>
      </c>
      <c r="B42" s="8" t="s">
        <v>30</v>
      </c>
      <c r="C42" s="37">
        <v>0</v>
      </c>
      <c r="D42" s="51">
        <v>0</v>
      </c>
      <c r="E42" s="9">
        <f>C42+D42</f>
        <v>0</v>
      </c>
      <c r="F42" s="51">
        <v>0</v>
      </c>
      <c r="G42" s="9">
        <f>E42+F42</f>
        <v>0</v>
      </c>
      <c r="H42" s="37">
        <v>0</v>
      </c>
    </row>
    <row r="43" spans="1:241" ht="19.5" x14ac:dyDescent="0.25">
      <c r="A43" s="15" t="s">
        <v>31</v>
      </c>
      <c r="B43" s="23" t="s">
        <v>32</v>
      </c>
      <c r="C43" s="33">
        <f t="shared" ref="C43:H43" si="7">C44</f>
        <v>2800</v>
      </c>
      <c r="D43" s="47">
        <f t="shared" si="7"/>
        <v>0</v>
      </c>
      <c r="E43" s="33">
        <f t="shared" si="7"/>
        <v>2800</v>
      </c>
      <c r="F43" s="47">
        <f t="shared" si="7"/>
        <v>0</v>
      </c>
      <c r="G43" s="33">
        <f t="shared" si="7"/>
        <v>2800</v>
      </c>
      <c r="H43" s="33">
        <f t="shared" si="7"/>
        <v>2800</v>
      </c>
    </row>
    <row r="44" spans="1:241" ht="18.75" x14ac:dyDescent="0.25">
      <c r="A44" s="12" t="s">
        <v>33</v>
      </c>
      <c r="B44" s="24" t="s">
        <v>34</v>
      </c>
      <c r="C44" s="9">
        <f>SUM(C45:C48)</f>
        <v>2800</v>
      </c>
      <c r="D44" s="44"/>
      <c r="E44" s="9">
        <f>C44+D44</f>
        <v>2800</v>
      </c>
      <c r="F44" s="44"/>
      <c r="G44" s="9">
        <f>E44+F44</f>
        <v>2800</v>
      </c>
      <c r="H44" s="9">
        <f>SUM(H45:H48)</f>
        <v>2800</v>
      </c>
    </row>
    <row r="45" spans="1:241" ht="18.75" hidden="1" x14ac:dyDescent="0.25">
      <c r="A45" s="12" t="s">
        <v>35</v>
      </c>
      <c r="B45" s="24" t="s">
        <v>36</v>
      </c>
      <c r="C45" s="9">
        <v>1188</v>
      </c>
      <c r="D45" s="44">
        <v>1188</v>
      </c>
      <c r="E45" s="9">
        <v>1188</v>
      </c>
      <c r="F45" s="44">
        <v>1188</v>
      </c>
      <c r="G45" s="9">
        <v>1188</v>
      </c>
      <c r="H45" s="9">
        <v>1188</v>
      </c>
    </row>
    <row r="46" spans="1:241" ht="18.75" hidden="1" x14ac:dyDescent="0.25">
      <c r="A46" s="12" t="s">
        <v>37</v>
      </c>
      <c r="B46" s="24" t="s">
        <v>38</v>
      </c>
      <c r="C46" s="9">
        <v>242</v>
      </c>
      <c r="D46" s="44">
        <v>242</v>
      </c>
      <c r="E46" s="9">
        <v>242</v>
      </c>
      <c r="F46" s="44">
        <v>242</v>
      </c>
      <c r="G46" s="9">
        <v>242</v>
      </c>
      <c r="H46" s="9">
        <v>242</v>
      </c>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c r="FJ46" s="6"/>
      <c r="FK46" s="6"/>
      <c r="FL46" s="6"/>
      <c r="FM46" s="6"/>
      <c r="FN46" s="6"/>
      <c r="FO46" s="6"/>
      <c r="FP46" s="6"/>
      <c r="FQ46" s="6"/>
      <c r="FR46" s="6"/>
      <c r="FS46" s="6"/>
      <c r="FT46" s="6"/>
      <c r="FU46" s="6"/>
      <c r="FV46" s="6"/>
      <c r="FW46" s="6"/>
      <c r="FX46" s="6"/>
      <c r="FY46" s="6"/>
      <c r="FZ46" s="6"/>
      <c r="GA46" s="6"/>
      <c r="GB46" s="6"/>
      <c r="GC46" s="6"/>
      <c r="GD46" s="6"/>
      <c r="GE46" s="6"/>
      <c r="GF46" s="6"/>
      <c r="GG46" s="6"/>
      <c r="GH46" s="6"/>
      <c r="GI46" s="6"/>
      <c r="GJ46" s="6"/>
      <c r="GK46" s="6"/>
      <c r="GL46" s="6"/>
      <c r="GM46" s="6"/>
      <c r="GN46" s="6"/>
      <c r="GO46" s="6"/>
      <c r="GP46" s="6"/>
      <c r="GQ46" s="6"/>
      <c r="GR46" s="6"/>
      <c r="GS46" s="6"/>
      <c r="GT46" s="6"/>
      <c r="GU46" s="6"/>
      <c r="GV46" s="6"/>
      <c r="GW46" s="6"/>
      <c r="GX46" s="6"/>
      <c r="GY46" s="6"/>
      <c r="GZ46" s="6"/>
      <c r="HA46" s="6"/>
      <c r="HB46" s="6"/>
      <c r="HC46" s="6"/>
      <c r="HD46" s="6"/>
      <c r="HE46" s="6"/>
      <c r="HF46" s="6"/>
      <c r="HG46" s="6"/>
      <c r="HH46" s="6"/>
      <c r="HI46" s="6"/>
      <c r="HJ46" s="6"/>
      <c r="HK46" s="6"/>
      <c r="HL46" s="6"/>
      <c r="HM46" s="6"/>
      <c r="HN46" s="6"/>
      <c r="HO46" s="6"/>
      <c r="HP46" s="6"/>
      <c r="HQ46" s="6"/>
      <c r="HR46" s="6"/>
      <c r="HS46" s="6"/>
      <c r="HT46" s="6"/>
      <c r="HU46" s="6"/>
      <c r="HV46" s="6"/>
      <c r="HW46" s="6"/>
      <c r="HX46" s="6"/>
      <c r="HY46" s="6"/>
      <c r="HZ46" s="6"/>
      <c r="IA46" s="6"/>
      <c r="IB46" s="6"/>
      <c r="IC46" s="6"/>
      <c r="ID46" s="6"/>
      <c r="IE46" s="6"/>
      <c r="IF46" s="6"/>
      <c r="IG46" s="6"/>
    </row>
    <row r="47" spans="1:241" ht="18.75" hidden="1" x14ac:dyDescent="0.25">
      <c r="A47" s="12" t="s">
        <v>39</v>
      </c>
      <c r="B47" s="24" t="s">
        <v>40</v>
      </c>
      <c r="C47" s="9">
        <v>1370</v>
      </c>
      <c r="D47" s="44">
        <v>1370</v>
      </c>
      <c r="E47" s="9">
        <v>1370</v>
      </c>
      <c r="F47" s="44">
        <v>1370</v>
      </c>
      <c r="G47" s="9">
        <v>1370</v>
      </c>
      <c r="H47" s="9">
        <v>1370</v>
      </c>
    </row>
    <row r="48" spans="1:241" ht="18.75" hidden="1" x14ac:dyDescent="0.25">
      <c r="A48" s="12" t="s">
        <v>41</v>
      </c>
      <c r="B48" s="24" t="s">
        <v>42</v>
      </c>
      <c r="C48" s="9"/>
      <c r="D48" s="44"/>
      <c r="E48" s="9"/>
      <c r="F48" s="44"/>
      <c r="G48" s="9"/>
      <c r="H48" s="9"/>
    </row>
    <row r="49" spans="1:241" ht="19.5" x14ac:dyDescent="0.25">
      <c r="A49" s="5" t="s">
        <v>43</v>
      </c>
      <c r="B49" s="18" t="s">
        <v>44</v>
      </c>
      <c r="C49" s="33">
        <f t="shared" ref="C49:H49" si="8">SUM(C50,C51)</f>
        <v>450</v>
      </c>
      <c r="D49" s="47">
        <f t="shared" si="8"/>
        <v>0</v>
      </c>
      <c r="E49" s="33">
        <f t="shared" si="8"/>
        <v>450</v>
      </c>
      <c r="F49" s="47">
        <f t="shared" si="8"/>
        <v>0</v>
      </c>
      <c r="G49" s="33">
        <f t="shared" si="8"/>
        <v>450</v>
      </c>
      <c r="H49" s="33">
        <f t="shared" si="8"/>
        <v>450</v>
      </c>
    </row>
    <row r="50" spans="1:241" ht="63" x14ac:dyDescent="0.25">
      <c r="A50" s="25" t="s">
        <v>45</v>
      </c>
      <c r="B50" s="28" t="s">
        <v>46</v>
      </c>
      <c r="C50" s="9"/>
      <c r="D50" s="44"/>
      <c r="E50" s="9">
        <f>C50+D50</f>
        <v>0</v>
      </c>
      <c r="F50" s="44"/>
      <c r="G50" s="9">
        <f>E50+F50</f>
        <v>0</v>
      </c>
      <c r="H50" s="9"/>
    </row>
    <row r="51" spans="1:241" ht="31.5" x14ac:dyDescent="0.25">
      <c r="A51" s="25" t="s">
        <v>47</v>
      </c>
      <c r="B51" s="31" t="s">
        <v>84</v>
      </c>
      <c r="C51" s="38">
        <f>C52+C53</f>
        <v>450</v>
      </c>
      <c r="D51" s="44"/>
      <c r="E51" s="9">
        <f>C51+D51</f>
        <v>450</v>
      </c>
      <c r="F51" s="44"/>
      <c r="G51" s="9">
        <f>E51+F51</f>
        <v>450</v>
      </c>
      <c r="H51" s="38">
        <f>H52+H53</f>
        <v>450</v>
      </c>
    </row>
    <row r="52" spans="1:241" ht="47.25" x14ac:dyDescent="0.25">
      <c r="A52" s="25" t="s">
        <v>48</v>
      </c>
      <c r="B52" s="28" t="s">
        <v>85</v>
      </c>
      <c r="C52" s="9">
        <v>200</v>
      </c>
      <c r="D52" s="44"/>
      <c r="E52" s="9">
        <f>C52+D52</f>
        <v>200</v>
      </c>
      <c r="F52" s="44"/>
      <c r="G52" s="9">
        <f>E52+F52</f>
        <v>200</v>
      </c>
      <c r="H52" s="9">
        <v>200</v>
      </c>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c r="GI52" s="6"/>
      <c r="GJ52" s="6"/>
      <c r="GK52" s="6"/>
      <c r="GL52" s="6"/>
      <c r="GM52" s="6"/>
      <c r="GN52" s="6"/>
      <c r="GO52" s="6"/>
      <c r="GP52" s="6"/>
      <c r="GQ52" s="6"/>
      <c r="GR52" s="6"/>
      <c r="GS52" s="6"/>
      <c r="GT52" s="6"/>
      <c r="GU52" s="6"/>
      <c r="GV52" s="6"/>
      <c r="GW52" s="6"/>
      <c r="GX52" s="6"/>
      <c r="GY52" s="6"/>
      <c r="GZ52" s="6"/>
      <c r="HA52" s="6"/>
      <c r="HB52" s="6"/>
      <c r="HC52" s="6"/>
      <c r="HD52" s="6"/>
      <c r="HE52" s="6"/>
      <c r="HF52" s="6"/>
      <c r="HG52" s="6"/>
      <c r="HH52" s="6"/>
      <c r="HI52" s="6"/>
      <c r="HJ52" s="6"/>
      <c r="HK52" s="6"/>
      <c r="HL52" s="6"/>
      <c r="HM52" s="6"/>
      <c r="HN52" s="6"/>
      <c r="HO52" s="6"/>
      <c r="HP52" s="6"/>
      <c r="HQ52" s="6"/>
      <c r="HR52" s="6"/>
      <c r="HS52" s="6"/>
      <c r="HT52" s="6"/>
      <c r="HU52" s="6"/>
      <c r="HV52" s="6"/>
      <c r="HW52" s="6"/>
      <c r="HX52" s="6"/>
      <c r="HY52" s="6"/>
      <c r="HZ52" s="6"/>
      <c r="IA52" s="6"/>
      <c r="IB52" s="6"/>
      <c r="IC52" s="6"/>
      <c r="ID52" s="6"/>
      <c r="IE52" s="6"/>
      <c r="IF52" s="6"/>
      <c r="IG52" s="6"/>
    </row>
    <row r="53" spans="1:241" ht="31.5" x14ac:dyDescent="0.25">
      <c r="A53" s="25" t="s">
        <v>49</v>
      </c>
      <c r="B53" s="29" t="s">
        <v>50</v>
      </c>
      <c r="C53" s="9">
        <v>250</v>
      </c>
      <c r="D53" s="44"/>
      <c r="E53" s="9">
        <f>C53+D53</f>
        <v>250</v>
      </c>
      <c r="F53" s="44"/>
      <c r="G53" s="9">
        <f>E53+F53</f>
        <v>250</v>
      </c>
      <c r="H53" s="9">
        <v>250</v>
      </c>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6"/>
      <c r="BH53" s="6"/>
      <c r="BI53" s="6"/>
      <c r="BJ53" s="6"/>
      <c r="BK53" s="6"/>
      <c r="BL53" s="6"/>
      <c r="BM53" s="6"/>
      <c r="BN53" s="6"/>
      <c r="BO53" s="6"/>
      <c r="BP53" s="6"/>
      <c r="BQ53" s="6"/>
      <c r="BR53" s="6"/>
      <c r="BS53" s="6"/>
      <c r="BT53" s="6"/>
      <c r="BU53" s="6"/>
      <c r="BV53" s="6"/>
      <c r="BW53" s="6"/>
      <c r="BX53" s="6"/>
      <c r="BY53" s="6"/>
      <c r="BZ53" s="6"/>
      <c r="CA53" s="6"/>
      <c r="CB53" s="6"/>
      <c r="CC53" s="6"/>
      <c r="CD53" s="6"/>
      <c r="CE53" s="6"/>
      <c r="CF53" s="6"/>
      <c r="CG53" s="6"/>
      <c r="CH53" s="6"/>
      <c r="CI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c r="EV53" s="6"/>
      <c r="EW53" s="6"/>
      <c r="EX53" s="6"/>
      <c r="EY53" s="6"/>
      <c r="EZ53" s="6"/>
      <c r="FA53" s="6"/>
      <c r="FB53" s="6"/>
      <c r="FC53" s="6"/>
      <c r="FD53" s="6"/>
      <c r="FE53" s="6"/>
      <c r="FF53" s="6"/>
      <c r="FG53" s="6"/>
      <c r="FH53" s="6"/>
      <c r="FI53" s="6"/>
      <c r="FJ53" s="6"/>
      <c r="FK53" s="6"/>
      <c r="FL53" s="6"/>
      <c r="FM53" s="6"/>
      <c r="FN53" s="6"/>
      <c r="FO53" s="6"/>
      <c r="FP53" s="6"/>
      <c r="FQ53" s="6"/>
      <c r="FR53" s="6"/>
      <c r="FS53" s="6"/>
      <c r="FT53" s="6"/>
      <c r="FU53" s="6"/>
      <c r="FV53" s="6"/>
      <c r="FW53" s="6"/>
      <c r="FX53" s="6"/>
      <c r="FY53" s="6"/>
      <c r="FZ53" s="6"/>
      <c r="GA53" s="6"/>
      <c r="GB53" s="6"/>
      <c r="GC53" s="6"/>
      <c r="GD53" s="6"/>
      <c r="GE53" s="6"/>
      <c r="GF53" s="6"/>
      <c r="GG53" s="6"/>
      <c r="GH53" s="6"/>
      <c r="GI53" s="6"/>
      <c r="GJ53" s="6"/>
      <c r="GK53" s="6"/>
      <c r="GL53" s="6"/>
      <c r="GM53" s="6"/>
      <c r="GN53" s="6"/>
      <c r="GO53" s="6"/>
      <c r="GP53" s="6"/>
      <c r="GQ53" s="6"/>
      <c r="GR53" s="6"/>
      <c r="GS53" s="6"/>
      <c r="GT53" s="6"/>
      <c r="GU53" s="6"/>
      <c r="GV53" s="6"/>
      <c r="GW53" s="6"/>
      <c r="GX53" s="6"/>
      <c r="GY53" s="6"/>
      <c r="GZ53" s="6"/>
      <c r="HA53" s="6"/>
      <c r="HB53" s="6"/>
      <c r="HC53" s="6"/>
      <c r="HD53" s="6"/>
      <c r="HE53" s="6"/>
      <c r="HF53" s="6"/>
      <c r="HG53" s="6"/>
      <c r="HH53" s="6"/>
      <c r="HI53" s="6"/>
      <c r="HJ53" s="6"/>
      <c r="HK53" s="6"/>
      <c r="HL53" s="6"/>
      <c r="HM53" s="6"/>
      <c r="HN53" s="6"/>
      <c r="HO53" s="6"/>
      <c r="HP53" s="6"/>
      <c r="HQ53" s="6"/>
      <c r="HR53" s="6"/>
      <c r="HS53" s="6"/>
      <c r="HT53" s="6"/>
      <c r="HU53" s="6"/>
      <c r="HV53" s="6"/>
      <c r="HW53" s="6"/>
      <c r="HX53" s="6"/>
      <c r="HY53" s="6"/>
      <c r="HZ53" s="6"/>
      <c r="IA53" s="6"/>
      <c r="IB53" s="6"/>
      <c r="IC53" s="6"/>
      <c r="ID53" s="6"/>
      <c r="IE53" s="6"/>
      <c r="IF53" s="6"/>
      <c r="IG53" s="6"/>
    </row>
    <row r="54" spans="1:241" ht="19.5" x14ac:dyDescent="0.25">
      <c r="A54" s="15" t="s">
        <v>51</v>
      </c>
      <c r="B54" s="23" t="s">
        <v>52</v>
      </c>
      <c r="C54" s="39">
        <f t="shared" ref="C54:H54" si="9">SUM(C55:C61)</f>
        <v>3290</v>
      </c>
      <c r="D54" s="52">
        <f t="shared" si="9"/>
        <v>0</v>
      </c>
      <c r="E54" s="33">
        <f t="shared" si="9"/>
        <v>3290</v>
      </c>
      <c r="F54" s="52">
        <f t="shared" si="9"/>
        <v>0</v>
      </c>
      <c r="G54" s="33">
        <f t="shared" si="9"/>
        <v>3290</v>
      </c>
      <c r="H54" s="39">
        <f t="shared" si="9"/>
        <v>3290</v>
      </c>
    </row>
    <row r="55" spans="1:241" ht="18.75" x14ac:dyDescent="0.25">
      <c r="A55" s="7" t="s">
        <v>63</v>
      </c>
      <c r="B55" s="32" t="s">
        <v>52</v>
      </c>
      <c r="C55" s="9">
        <v>200</v>
      </c>
      <c r="D55" s="44"/>
      <c r="E55" s="9">
        <f t="shared" ref="E55:E61" si="10">C55+D55</f>
        <v>200</v>
      </c>
      <c r="F55" s="44"/>
      <c r="G55" s="9">
        <f t="shared" ref="G55:G61" si="11">E55+F55</f>
        <v>200</v>
      </c>
      <c r="H55" s="9">
        <v>200</v>
      </c>
    </row>
    <row r="56" spans="1:241" ht="110.25" x14ac:dyDescent="0.25">
      <c r="A56" s="7" t="s">
        <v>53</v>
      </c>
      <c r="B56" s="32" t="s">
        <v>86</v>
      </c>
      <c r="C56" s="9">
        <v>1100</v>
      </c>
      <c r="D56" s="44"/>
      <c r="E56" s="9">
        <f t="shared" si="10"/>
        <v>1100</v>
      </c>
      <c r="F56" s="44"/>
      <c r="G56" s="9">
        <f t="shared" si="11"/>
        <v>1100</v>
      </c>
      <c r="H56" s="9">
        <v>1100</v>
      </c>
    </row>
    <row r="57" spans="1:241" ht="110.25" x14ac:dyDescent="0.25">
      <c r="A57" s="7" t="s">
        <v>54</v>
      </c>
      <c r="B57" s="32" t="s">
        <v>86</v>
      </c>
      <c r="C57" s="9">
        <v>80</v>
      </c>
      <c r="D57" s="44"/>
      <c r="E57" s="9">
        <f t="shared" si="10"/>
        <v>80</v>
      </c>
      <c r="F57" s="44"/>
      <c r="G57" s="9">
        <f t="shared" si="11"/>
        <v>80</v>
      </c>
      <c r="H57" s="9">
        <v>80</v>
      </c>
    </row>
    <row r="58" spans="1:241" ht="18.75" x14ac:dyDescent="0.25">
      <c r="A58" s="7" t="s">
        <v>64</v>
      </c>
      <c r="B58" s="8" t="s">
        <v>52</v>
      </c>
      <c r="C58" s="9">
        <v>1095</v>
      </c>
      <c r="D58" s="44"/>
      <c r="E58" s="9">
        <f t="shared" si="10"/>
        <v>1095</v>
      </c>
      <c r="F58" s="44"/>
      <c r="G58" s="9">
        <f t="shared" si="11"/>
        <v>1095</v>
      </c>
      <c r="H58" s="9">
        <v>1095</v>
      </c>
    </row>
    <row r="59" spans="1:241" ht="63" x14ac:dyDescent="0.25">
      <c r="A59" s="7" t="s">
        <v>55</v>
      </c>
      <c r="B59" s="32" t="s">
        <v>87</v>
      </c>
      <c r="C59" s="9">
        <v>405</v>
      </c>
      <c r="D59" s="44"/>
      <c r="E59" s="9">
        <f t="shared" si="10"/>
        <v>405</v>
      </c>
      <c r="F59" s="44"/>
      <c r="G59" s="9">
        <f t="shared" si="11"/>
        <v>405</v>
      </c>
      <c r="H59" s="9">
        <v>405</v>
      </c>
    </row>
    <row r="60" spans="1:241" ht="18.75" x14ac:dyDescent="0.25">
      <c r="A60" s="7" t="s">
        <v>65</v>
      </c>
      <c r="B60" s="8" t="s">
        <v>52</v>
      </c>
      <c r="C60" s="9">
        <v>60</v>
      </c>
      <c r="D60" s="44"/>
      <c r="E60" s="9">
        <f t="shared" si="10"/>
        <v>60</v>
      </c>
      <c r="F60" s="44"/>
      <c r="G60" s="9">
        <f t="shared" si="11"/>
        <v>60</v>
      </c>
      <c r="H60" s="9">
        <v>60</v>
      </c>
    </row>
    <row r="61" spans="1:241" ht="47.25" x14ac:dyDescent="0.25">
      <c r="A61" s="7" t="s">
        <v>57</v>
      </c>
      <c r="B61" s="32" t="s">
        <v>56</v>
      </c>
      <c r="C61" s="9">
        <v>350</v>
      </c>
      <c r="D61" s="44"/>
      <c r="E61" s="9">
        <f t="shared" si="10"/>
        <v>350</v>
      </c>
      <c r="F61" s="44"/>
      <c r="G61" s="9">
        <f t="shared" si="11"/>
        <v>350</v>
      </c>
      <c r="H61" s="9">
        <v>350</v>
      </c>
    </row>
    <row r="62" spans="1:241" ht="19.5" x14ac:dyDescent="0.25">
      <c r="A62" s="13" t="s">
        <v>88</v>
      </c>
      <c r="B62" s="26" t="s">
        <v>58</v>
      </c>
      <c r="C62" s="33">
        <f t="shared" ref="C62:H62" si="12">SUM(C63:C63)</f>
        <v>350</v>
      </c>
      <c r="D62" s="47">
        <f t="shared" si="12"/>
        <v>0</v>
      </c>
      <c r="E62" s="33">
        <f t="shared" si="12"/>
        <v>350</v>
      </c>
      <c r="F62" s="47">
        <f t="shared" si="12"/>
        <v>0</v>
      </c>
      <c r="G62" s="33">
        <f t="shared" si="12"/>
        <v>350</v>
      </c>
      <c r="H62" s="33">
        <f t="shared" si="12"/>
        <v>350</v>
      </c>
    </row>
    <row r="63" spans="1:241" ht="18.75" x14ac:dyDescent="0.25">
      <c r="A63" s="7" t="s">
        <v>59</v>
      </c>
      <c r="B63" s="27" t="s">
        <v>89</v>
      </c>
      <c r="C63" s="9">
        <f>350</f>
        <v>350</v>
      </c>
      <c r="D63" s="44"/>
      <c r="E63" s="9">
        <f>C63+D63</f>
        <v>350</v>
      </c>
      <c r="F63" s="44"/>
      <c r="G63" s="9">
        <f>E63+F63</f>
        <v>350</v>
      </c>
      <c r="H63" s="9">
        <f>350</f>
        <v>350</v>
      </c>
    </row>
  </sheetData>
  <mergeCells count="1">
    <mergeCell ref="A16:C16"/>
  </mergeCells>
  <pageMargins left="0.51181102362204722" right="0.31496062992125984" top="0.74803149606299213" bottom="0.7480314960629921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прилож.2_ННД 2025-26гг.</vt:lpstr>
      <vt:lpstr>'прилож.2_ННД 2025-26гг.'!Область_печати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rfu11</dc:creator>
  <cp:lastModifiedBy>RePack by Diakov</cp:lastModifiedBy>
  <cp:lastPrinted>2024-04-26T00:36:02Z</cp:lastPrinted>
  <dcterms:created xsi:type="dcterms:W3CDTF">2022-11-11T10:53:18Z</dcterms:created>
  <dcterms:modified xsi:type="dcterms:W3CDTF">2024-10-23T02:44:30Z</dcterms:modified>
</cp:coreProperties>
</file>