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ы\РЕШЕНИЯ\VII созыв\23 (внеочередное заседание) 23.10.2024г\внеочередная октябрь 2024\"/>
    </mc:Choice>
  </mc:AlternateContent>
  <bookViews>
    <workbookView xWindow="-120" yWindow="-120" windowWidth="29040" windowHeight="15840"/>
  </bookViews>
  <sheets>
    <sheet name="МБТ 2024" sheetId="1" r:id="rId1"/>
  </sheets>
  <externalReferences>
    <externalReference r:id="rId2"/>
  </externalReferences>
  <definedNames>
    <definedName name="__Anonymous_Sheet_DB__1" localSheetId="0">#REF!</definedName>
    <definedName name="__Anonymous_Sheet_DB__1">#REF!</definedName>
    <definedName name="a" localSheetId="0">#REF!</definedName>
    <definedName name="a">#REF!</definedName>
    <definedName name="Z_391F35BD_9F91_4504_A05C_D406E8D863C9_.wvu.Rows" hidden="1">[1]пр!$62:$64</definedName>
    <definedName name="_xlnm.Print_Titles" localSheetId="0">'МБТ 2024'!$19:$19</definedName>
    <definedName name="_xlnm.Print_Area" localSheetId="0">'МБТ 2024'!$A$1:$N$144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143" i="1" l="1"/>
  <c r="M141" i="1"/>
  <c r="M139" i="1"/>
  <c r="M137" i="1"/>
  <c r="M135" i="1"/>
  <c r="M132" i="1"/>
  <c r="M130" i="1"/>
  <c r="M128" i="1"/>
  <c r="M126" i="1"/>
  <c r="M125" i="1"/>
  <c r="M121" i="1"/>
  <c r="M119" i="1"/>
  <c r="M111" i="1"/>
  <c r="M108" i="1"/>
  <c r="M105" i="1"/>
  <c r="M103" i="1"/>
  <c r="M101" i="1"/>
  <c r="M91" i="1"/>
  <c r="M89" i="1"/>
  <c r="M75" i="1"/>
  <c r="M70" i="1"/>
  <c r="M68" i="1"/>
  <c r="M62" i="1"/>
  <c r="M52" i="1"/>
  <c r="M44" i="1"/>
  <c r="M32" i="1"/>
  <c r="M27" i="1"/>
  <c r="M22" i="1"/>
  <c r="M74" i="1" l="1"/>
  <c r="M26" i="1"/>
  <c r="M107" i="1"/>
  <c r="M134" i="1"/>
  <c r="M21" i="1"/>
  <c r="M20" i="1" s="1"/>
  <c r="L114" i="1"/>
  <c r="N114" i="1" s="1"/>
  <c r="K111" i="1"/>
  <c r="K108" i="1"/>
  <c r="L110" i="1"/>
  <c r="N110" i="1" s="1"/>
  <c r="L25" i="1"/>
  <c r="N25" i="1" s="1"/>
  <c r="K22" i="1"/>
  <c r="H24" i="1"/>
  <c r="J24" i="1" s="1"/>
  <c r="L24" i="1" s="1"/>
  <c r="N24" i="1" s="1"/>
  <c r="F24" i="1"/>
  <c r="K143" i="1" l="1"/>
  <c r="K141" i="1"/>
  <c r="K139" i="1"/>
  <c r="K137" i="1"/>
  <c r="K135" i="1"/>
  <c r="K132" i="1"/>
  <c r="K130" i="1"/>
  <c r="K128" i="1"/>
  <c r="K125" i="1" s="1"/>
  <c r="K126" i="1"/>
  <c r="K121" i="1"/>
  <c r="K119" i="1"/>
  <c r="K105" i="1"/>
  <c r="K103" i="1"/>
  <c r="K101" i="1"/>
  <c r="K91" i="1"/>
  <c r="K89" i="1"/>
  <c r="K75" i="1"/>
  <c r="K70" i="1"/>
  <c r="K68" i="1"/>
  <c r="K62" i="1"/>
  <c r="K52" i="1"/>
  <c r="K44" i="1"/>
  <c r="K32" i="1"/>
  <c r="K27" i="1"/>
  <c r="K134" i="1" l="1"/>
  <c r="K74" i="1"/>
  <c r="K26" i="1"/>
  <c r="K107" i="1"/>
  <c r="J123" i="1"/>
  <c r="L123" i="1" s="1"/>
  <c r="N123" i="1" s="1"/>
  <c r="K21" i="1" l="1"/>
  <c r="K20" i="1" s="1"/>
  <c r="I143" i="1"/>
  <c r="I141" i="1"/>
  <c r="I139" i="1"/>
  <c r="I137" i="1"/>
  <c r="I135" i="1"/>
  <c r="I132" i="1"/>
  <c r="I130" i="1"/>
  <c r="I128" i="1"/>
  <c r="I126" i="1"/>
  <c r="I121" i="1"/>
  <c r="I119" i="1"/>
  <c r="I111" i="1"/>
  <c r="I108" i="1"/>
  <c r="I105" i="1"/>
  <c r="I103" i="1"/>
  <c r="I101" i="1"/>
  <c r="I91" i="1"/>
  <c r="I89" i="1"/>
  <c r="I75" i="1"/>
  <c r="I70" i="1"/>
  <c r="I68" i="1"/>
  <c r="I62" i="1"/>
  <c r="I52" i="1"/>
  <c r="I44" i="1"/>
  <c r="I32" i="1"/>
  <c r="I27" i="1"/>
  <c r="I22" i="1"/>
  <c r="H109" i="1"/>
  <c r="J109" i="1" s="1"/>
  <c r="H90" i="1"/>
  <c r="J90" i="1" s="1"/>
  <c r="L90" i="1" s="1"/>
  <c r="H71" i="1"/>
  <c r="J71" i="1" s="1"/>
  <c r="L71" i="1" s="1"/>
  <c r="N71" i="1" s="1"/>
  <c r="H23" i="1"/>
  <c r="L23" i="1" s="1"/>
  <c r="L22" i="1" s="1"/>
  <c r="L89" i="1" l="1"/>
  <c r="N90" i="1"/>
  <c r="N89" i="1" s="1"/>
  <c r="L109" i="1"/>
  <c r="J108" i="1"/>
  <c r="I26" i="1"/>
  <c r="H108" i="1"/>
  <c r="I107" i="1"/>
  <c r="I134" i="1"/>
  <c r="H89" i="1"/>
  <c r="I74" i="1"/>
  <c r="H22" i="1"/>
  <c r="I125" i="1"/>
  <c r="L108" i="1" l="1"/>
  <c r="N109" i="1"/>
  <c r="N108" i="1" s="1"/>
  <c r="I21" i="1"/>
  <c r="I20" i="1" s="1"/>
  <c r="G143" i="1"/>
  <c r="G141" i="1"/>
  <c r="G139" i="1"/>
  <c r="G137" i="1"/>
  <c r="G135" i="1"/>
  <c r="G132" i="1"/>
  <c r="G130" i="1"/>
  <c r="G128" i="1"/>
  <c r="G126" i="1"/>
  <c r="G121" i="1"/>
  <c r="G119" i="1"/>
  <c r="G111" i="1"/>
  <c r="G108" i="1"/>
  <c r="G105" i="1"/>
  <c r="G103" i="1"/>
  <c r="G101" i="1"/>
  <c r="G91" i="1"/>
  <c r="J89" i="1"/>
  <c r="G89" i="1"/>
  <c r="G75" i="1"/>
  <c r="G70" i="1"/>
  <c r="G68" i="1"/>
  <c r="G62" i="1"/>
  <c r="G52" i="1"/>
  <c r="G44" i="1"/>
  <c r="G32" i="1"/>
  <c r="G27" i="1"/>
  <c r="G22" i="1"/>
  <c r="G125" i="1" l="1"/>
  <c r="G74" i="1"/>
  <c r="G134" i="1"/>
  <c r="G107" i="1"/>
  <c r="G26" i="1"/>
  <c r="F120" i="1"/>
  <c r="H120" i="1" s="1"/>
  <c r="H119" i="1" l="1"/>
  <c r="J120" i="1"/>
  <c r="G21" i="1"/>
  <c r="G20" i="1" s="1"/>
  <c r="F119" i="1"/>
  <c r="F23" i="1"/>
  <c r="J23" i="1" s="1"/>
  <c r="F28" i="1"/>
  <c r="H28" i="1" s="1"/>
  <c r="J28" i="1" s="1"/>
  <c r="L28" i="1" s="1"/>
  <c r="N28" i="1" s="1"/>
  <c r="J22" i="1" l="1"/>
  <c r="N23" i="1"/>
  <c r="N22" i="1" s="1"/>
  <c r="J119" i="1"/>
  <c r="L120" i="1"/>
  <c r="E121" i="1"/>
  <c r="L119" i="1" l="1"/>
  <c r="N120" i="1"/>
  <c r="N119" i="1" s="1"/>
  <c r="E132" i="1"/>
  <c r="F144" i="1"/>
  <c r="H144" i="1" s="1"/>
  <c r="E143" i="1"/>
  <c r="D143" i="1"/>
  <c r="F142" i="1"/>
  <c r="H142" i="1" s="1"/>
  <c r="E141" i="1"/>
  <c r="D141" i="1"/>
  <c r="F140" i="1"/>
  <c r="H140" i="1" s="1"/>
  <c r="E139" i="1"/>
  <c r="D139" i="1"/>
  <c r="F138" i="1"/>
  <c r="H138" i="1" s="1"/>
  <c r="E137" i="1"/>
  <c r="D137" i="1"/>
  <c r="F136" i="1"/>
  <c r="H136" i="1" s="1"/>
  <c r="E135" i="1"/>
  <c r="D135" i="1"/>
  <c r="F133" i="1"/>
  <c r="H133" i="1" s="1"/>
  <c r="D132" i="1"/>
  <c r="F131" i="1"/>
  <c r="H131" i="1" s="1"/>
  <c r="E130" i="1"/>
  <c r="D130" i="1"/>
  <c r="F129" i="1"/>
  <c r="H129" i="1" s="1"/>
  <c r="D128" i="1"/>
  <c r="F127" i="1"/>
  <c r="H127" i="1" s="1"/>
  <c r="E126" i="1"/>
  <c r="D126" i="1"/>
  <c r="E118" i="1"/>
  <c r="F118" i="1" s="1"/>
  <c r="H118" i="1" s="1"/>
  <c r="F115" i="1"/>
  <c r="H115" i="1" s="1"/>
  <c r="J115" i="1" s="1"/>
  <c r="L115" i="1" s="1"/>
  <c r="N115" i="1" s="1"/>
  <c r="F66" i="1"/>
  <c r="H66" i="1" s="1"/>
  <c r="J66" i="1" s="1"/>
  <c r="L66" i="1" s="1"/>
  <c r="N66" i="1" s="1"/>
  <c r="F57" i="1"/>
  <c r="H57" i="1" s="1"/>
  <c r="J57" i="1" s="1"/>
  <c r="L57" i="1" s="1"/>
  <c r="N57" i="1" s="1"/>
  <c r="H126" i="1" l="1"/>
  <c r="J127" i="1"/>
  <c r="L127" i="1" s="1"/>
  <c r="H128" i="1"/>
  <c r="J129" i="1"/>
  <c r="L129" i="1" s="1"/>
  <c r="H135" i="1"/>
  <c r="J136" i="1"/>
  <c r="L136" i="1" s="1"/>
  <c r="H139" i="1"/>
  <c r="J140" i="1"/>
  <c r="L140" i="1" s="1"/>
  <c r="H143" i="1"/>
  <c r="J144" i="1"/>
  <c r="L144" i="1" s="1"/>
  <c r="J131" i="1"/>
  <c r="L131" i="1" s="1"/>
  <c r="H130" i="1"/>
  <c r="J133" i="1"/>
  <c r="L133" i="1" s="1"/>
  <c r="H132" i="1"/>
  <c r="J138" i="1"/>
  <c r="L138" i="1" s="1"/>
  <c r="H137" i="1"/>
  <c r="J142" i="1"/>
  <c r="L142" i="1" s="1"/>
  <c r="H141" i="1"/>
  <c r="J118" i="1"/>
  <c r="H117" i="1"/>
  <c r="F126" i="1"/>
  <c r="J126" i="1"/>
  <c r="F128" i="1"/>
  <c r="J128" i="1"/>
  <c r="F135" i="1"/>
  <c r="F139" i="1"/>
  <c r="F143" i="1"/>
  <c r="F117" i="1"/>
  <c r="F130" i="1"/>
  <c r="F132" i="1"/>
  <c r="J132" i="1"/>
  <c r="F137" i="1"/>
  <c r="F141" i="1"/>
  <c r="E117" i="1"/>
  <c r="D125" i="1"/>
  <c r="D134" i="1"/>
  <c r="E134" i="1"/>
  <c r="E128" i="1"/>
  <c r="E125" i="1" s="1"/>
  <c r="L143" i="1" l="1"/>
  <c r="N144" i="1"/>
  <c r="N143" i="1" s="1"/>
  <c r="L130" i="1"/>
  <c r="N131" i="1"/>
  <c r="N130" i="1" s="1"/>
  <c r="L135" i="1"/>
  <c r="L134" i="1" s="1"/>
  <c r="N136" i="1"/>
  <c r="N135" i="1" s="1"/>
  <c r="L139" i="1"/>
  <c r="N140" i="1"/>
  <c r="N139" i="1" s="1"/>
  <c r="L141" i="1"/>
  <c r="N142" i="1"/>
  <c r="N141" i="1" s="1"/>
  <c r="L128" i="1"/>
  <c r="N129" i="1"/>
  <c r="N128" i="1" s="1"/>
  <c r="L137" i="1"/>
  <c r="N138" i="1"/>
  <c r="N137" i="1" s="1"/>
  <c r="J130" i="1"/>
  <c r="J135" i="1"/>
  <c r="L126" i="1"/>
  <c r="L125" i="1" s="1"/>
  <c r="N127" i="1"/>
  <c r="N126" i="1" s="1"/>
  <c r="F125" i="1"/>
  <c r="J143" i="1"/>
  <c r="J139" i="1"/>
  <c r="J141" i="1"/>
  <c r="J137" i="1"/>
  <c r="J134" i="1" s="1"/>
  <c r="L132" i="1"/>
  <c r="N133" i="1"/>
  <c r="N132" i="1" s="1"/>
  <c r="J117" i="1"/>
  <c r="L118" i="1"/>
  <c r="H134" i="1"/>
  <c r="H125" i="1"/>
  <c r="F134" i="1"/>
  <c r="J125" i="1"/>
  <c r="N134" i="1" l="1"/>
  <c r="L117" i="1"/>
  <c r="N118" i="1"/>
  <c r="N117" i="1" s="1"/>
  <c r="N125" i="1"/>
  <c r="D121" i="1"/>
  <c r="F124" i="1" l="1"/>
  <c r="H124" i="1" s="1"/>
  <c r="F122" i="1"/>
  <c r="H122" i="1" s="1"/>
  <c r="J122" i="1" s="1"/>
  <c r="L122" i="1" s="1"/>
  <c r="N122" i="1" s="1"/>
  <c r="F113" i="1"/>
  <c r="H113" i="1" s="1"/>
  <c r="J113" i="1" s="1"/>
  <c r="L113" i="1" s="1"/>
  <c r="N113" i="1" s="1"/>
  <c r="F116" i="1"/>
  <c r="H116" i="1" s="1"/>
  <c r="J116" i="1" s="1"/>
  <c r="L116" i="1" s="1"/>
  <c r="N116" i="1" s="1"/>
  <c r="F112" i="1"/>
  <c r="H112" i="1" s="1"/>
  <c r="F106" i="1"/>
  <c r="F104" i="1"/>
  <c r="F102" i="1"/>
  <c r="F95" i="1"/>
  <c r="H95" i="1" s="1"/>
  <c r="J95" i="1" s="1"/>
  <c r="L95" i="1" s="1"/>
  <c r="N95" i="1" s="1"/>
  <c r="F93" i="1"/>
  <c r="H93" i="1" s="1"/>
  <c r="J93" i="1" s="1"/>
  <c r="L93" i="1" s="1"/>
  <c r="N93" i="1" s="1"/>
  <c r="F94" i="1"/>
  <c r="H94" i="1" s="1"/>
  <c r="J94" i="1" s="1"/>
  <c r="L94" i="1" s="1"/>
  <c r="N94" i="1" s="1"/>
  <c r="F96" i="1"/>
  <c r="H96" i="1" s="1"/>
  <c r="J96" i="1" s="1"/>
  <c r="L96" i="1" s="1"/>
  <c r="N96" i="1" s="1"/>
  <c r="F97" i="1"/>
  <c r="H97" i="1" s="1"/>
  <c r="J97" i="1" s="1"/>
  <c r="L97" i="1" s="1"/>
  <c r="N97" i="1" s="1"/>
  <c r="F98" i="1"/>
  <c r="H98" i="1" s="1"/>
  <c r="J98" i="1" s="1"/>
  <c r="L98" i="1" s="1"/>
  <c r="N98" i="1" s="1"/>
  <c r="F99" i="1"/>
  <c r="H99" i="1" s="1"/>
  <c r="J99" i="1" s="1"/>
  <c r="L99" i="1" s="1"/>
  <c r="N99" i="1" s="1"/>
  <c r="F100" i="1"/>
  <c r="H100" i="1" s="1"/>
  <c r="J100" i="1" s="1"/>
  <c r="L100" i="1" s="1"/>
  <c r="N100" i="1" s="1"/>
  <c r="F92" i="1"/>
  <c r="H92" i="1" s="1"/>
  <c r="F76" i="1"/>
  <c r="H76" i="1" s="1"/>
  <c r="F87" i="1"/>
  <c r="H87" i="1" s="1"/>
  <c r="J87" i="1" s="1"/>
  <c r="L87" i="1" s="1"/>
  <c r="N87" i="1" s="1"/>
  <c r="F77" i="1"/>
  <c r="H77" i="1" s="1"/>
  <c r="J77" i="1" s="1"/>
  <c r="L77" i="1" s="1"/>
  <c r="N77" i="1" s="1"/>
  <c r="F86" i="1"/>
  <c r="H86" i="1" s="1"/>
  <c r="J86" i="1" s="1"/>
  <c r="L86" i="1" s="1"/>
  <c r="N86" i="1" s="1"/>
  <c r="F79" i="1"/>
  <c r="H79" i="1" s="1"/>
  <c r="J79" i="1" s="1"/>
  <c r="L79" i="1" s="1"/>
  <c r="N79" i="1" s="1"/>
  <c r="F80" i="1"/>
  <c r="H80" i="1" s="1"/>
  <c r="J80" i="1" s="1"/>
  <c r="L80" i="1" s="1"/>
  <c r="N80" i="1" s="1"/>
  <c r="F84" i="1"/>
  <c r="H84" i="1" s="1"/>
  <c r="J84" i="1" s="1"/>
  <c r="L84" i="1" s="1"/>
  <c r="N84" i="1" s="1"/>
  <c r="F83" i="1"/>
  <c r="H83" i="1" s="1"/>
  <c r="J83" i="1" s="1"/>
  <c r="L83" i="1" s="1"/>
  <c r="N83" i="1" s="1"/>
  <c r="F85" i="1"/>
  <c r="H85" i="1" s="1"/>
  <c r="J85" i="1" s="1"/>
  <c r="L85" i="1" s="1"/>
  <c r="N85" i="1" s="1"/>
  <c r="F81" i="1"/>
  <c r="H81" i="1" s="1"/>
  <c r="J81" i="1" s="1"/>
  <c r="L81" i="1" s="1"/>
  <c r="N81" i="1" s="1"/>
  <c r="F82" i="1"/>
  <c r="H82" i="1" s="1"/>
  <c r="J82" i="1" s="1"/>
  <c r="L82" i="1" s="1"/>
  <c r="N82" i="1" s="1"/>
  <c r="F88" i="1"/>
  <c r="H88" i="1" s="1"/>
  <c r="J88" i="1" s="1"/>
  <c r="L88" i="1" s="1"/>
  <c r="N88" i="1" s="1"/>
  <c r="F78" i="1"/>
  <c r="H78" i="1" s="1"/>
  <c r="J78" i="1" s="1"/>
  <c r="L78" i="1" s="1"/>
  <c r="N78" i="1" s="1"/>
  <c r="F73" i="1"/>
  <c r="H73" i="1" s="1"/>
  <c r="J73" i="1" s="1"/>
  <c r="L73" i="1" s="1"/>
  <c r="N73" i="1" s="1"/>
  <c r="F72" i="1"/>
  <c r="H72" i="1" s="1"/>
  <c r="F69" i="1"/>
  <c r="H69" i="1" s="1"/>
  <c r="F67" i="1"/>
  <c r="H67" i="1" s="1"/>
  <c r="J67" i="1" s="1"/>
  <c r="L67" i="1" s="1"/>
  <c r="N67" i="1" s="1"/>
  <c r="F64" i="1"/>
  <c r="H64" i="1" s="1"/>
  <c r="J64" i="1" s="1"/>
  <c r="L64" i="1" s="1"/>
  <c r="N64" i="1" s="1"/>
  <c r="F65" i="1"/>
  <c r="H65" i="1" s="1"/>
  <c r="J65" i="1" s="1"/>
  <c r="L65" i="1" s="1"/>
  <c r="N65" i="1" s="1"/>
  <c r="F63" i="1"/>
  <c r="H63" i="1" s="1"/>
  <c r="F55" i="1"/>
  <c r="H55" i="1" s="1"/>
  <c r="J55" i="1" s="1"/>
  <c r="L55" i="1" s="1"/>
  <c r="N55" i="1" s="1"/>
  <c r="F56" i="1"/>
  <c r="H56" i="1" s="1"/>
  <c r="J56" i="1" s="1"/>
  <c r="L56" i="1" s="1"/>
  <c r="N56" i="1" s="1"/>
  <c r="F58" i="1"/>
  <c r="H58" i="1" s="1"/>
  <c r="J58" i="1" s="1"/>
  <c r="L58" i="1" s="1"/>
  <c r="N58" i="1" s="1"/>
  <c r="F54" i="1"/>
  <c r="H54" i="1" s="1"/>
  <c r="F46" i="1"/>
  <c r="H46" i="1" s="1"/>
  <c r="J46" i="1" s="1"/>
  <c r="L46" i="1" s="1"/>
  <c r="N46" i="1" s="1"/>
  <c r="F47" i="1"/>
  <c r="H47" i="1" s="1"/>
  <c r="J47" i="1" s="1"/>
  <c r="L47" i="1" s="1"/>
  <c r="N47" i="1" s="1"/>
  <c r="F48" i="1"/>
  <c r="H48" i="1" s="1"/>
  <c r="J48" i="1" s="1"/>
  <c r="L48" i="1" s="1"/>
  <c r="N48" i="1" s="1"/>
  <c r="F49" i="1"/>
  <c r="H49" i="1" s="1"/>
  <c r="J49" i="1" s="1"/>
  <c r="L49" i="1" s="1"/>
  <c r="N49" i="1" s="1"/>
  <c r="F50" i="1"/>
  <c r="H50" i="1" s="1"/>
  <c r="J50" i="1" s="1"/>
  <c r="L50" i="1" s="1"/>
  <c r="N50" i="1" s="1"/>
  <c r="F51" i="1"/>
  <c r="H51" i="1" s="1"/>
  <c r="J51" i="1" s="1"/>
  <c r="L51" i="1" s="1"/>
  <c r="N51" i="1" s="1"/>
  <c r="F45" i="1"/>
  <c r="H45" i="1" s="1"/>
  <c r="F40" i="1"/>
  <c r="H40" i="1" s="1"/>
  <c r="J40" i="1" s="1"/>
  <c r="L40" i="1" s="1"/>
  <c r="N40" i="1" s="1"/>
  <c r="F37" i="1"/>
  <c r="H37" i="1" s="1"/>
  <c r="J37" i="1" s="1"/>
  <c r="L37" i="1" s="1"/>
  <c r="N37" i="1" s="1"/>
  <c r="F36" i="1"/>
  <c r="H36" i="1" s="1"/>
  <c r="J36" i="1" s="1"/>
  <c r="L36" i="1" s="1"/>
  <c r="N36" i="1" s="1"/>
  <c r="J54" i="1" l="1"/>
  <c r="H52" i="1"/>
  <c r="H62" i="1"/>
  <c r="J63" i="1"/>
  <c r="L63" i="1" s="1"/>
  <c r="J92" i="1"/>
  <c r="H91" i="1"/>
  <c r="H111" i="1"/>
  <c r="J112" i="1"/>
  <c r="L112" i="1" s="1"/>
  <c r="H44" i="1"/>
  <c r="J45" i="1"/>
  <c r="L45" i="1" s="1"/>
  <c r="J72" i="1"/>
  <c r="H70" i="1"/>
  <c r="J76" i="1"/>
  <c r="L76" i="1" s="1"/>
  <c r="H75" i="1"/>
  <c r="H102" i="1"/>
  <c r="H106" i="1"/>
  <c r="J69" i="1"/>
  <c r="H68" i="1"/>
  <c r="H104" i="1"/>
  <c r="H121" i="1"/>
  <c r="J124" i="1"/>
  <c r="J44" i="1"/>
  <c r="F75" i="1"/>
  <c r="F68" i="1"/>
  <c r="F70" i="1"/>
  <c r="F111" i="1"/>
  <c r="F44" i="1"/>
  <c r="F52" i="1"/>
  <c r="F121" i="1"/>
  <c r="F62" i="1"/>
  <c r="F35" i="1"/>
  <c r="H35" i="1" s="1"/>
  <c r="J35" i="1" s="1"/>
  <c r="L35" i="1" s="1"/>
  <c r="N35" i="1" s="1"/>
  <c r="F38" i="1"/>
  <c r="H38" i="1" s="1"/>
  <c r="J38" i="1" s="1"/>
  <c r="L38" i="1" s="1"/>
  <c r="N38" i="1" s="1"/>
  <c r="F39" i="1"/>
  <c r="H39" i="1" s="1"/>
  <c r="J39" i="1" s="1"/>
  <c r="L39" i="1" s="1"/>
  <c r="N39" i="1" s="1"/>
  <c r="F41" i="1"/>
  <c r="H41" i="1" s="1"/>
  <c r="J41" i="1" s="1"/>
  <c r="L41" i="1" s="1"/>
  <c r="N41" i="1" s="1"/>
  <c r="F42" i="1"/>
  <c r="H42" i="1" s="1"/>
  <c r="J42" i="1" s="1"/>
  <c r="L42" i="1" s="1"/>
  <c r="N42" i="1" s="1"/>
  <c r="F43" i="1"/>
  <c r="H43" i="1" s="1"/>
  <c r="J43" i="1" s="1"/>
  <c r="L43" i="1" s="1"/>
  <c r="N43" i="1" s="1"/>
  <c r="F34" i="1"/>
  <c r="H34" i="1" s="1"/>
  <c r="F29" i="1"/>
  <c r="H29" i="1" s="1"/>
  <c r="J29" i="1" s="1"/>
  <c r="L29" i="1" s="1"/>
  <c r="N29" i="1" s="1"/>
  <c r="F30" i="1"/>
  <c r="H30" i="1" s="1"/>
  <c r="F31" i="1"/>
  <c r="H31" i="1" s="1"/>
  <c r="J31" i="1" s="1"/>
  <c r="L31" i="1" s="1"/>
  <c r="N31" i="1" s="1"/>
  <c r="F22" i="1"/>
  <c r="E22" i="1"/>
  <c r="D22" i="1"/>
  <c r="L62" i="1" l="1"/>
  <c r="N63" i="1"/>
  <c r="N62" i="1" s="1"/>
  <c r="L75" i="1"/>
  <c r="N76" i="1"/>
  <c r="N75" i="1" s="1"/>
  <c r="J62" i="1"/>
  <c r="L44" i="1"/>
  <c r="N45" i="1"/>
  <c r="N44" i="1" s="1"/>
  <c r="L111" i="1"/>
  <c r="N112" i="1"/>
  <c r="N111" i="1" s="1"/>
  <c r="J111" i="1"/>
  <c r="J121" i="1"/>
  <c r="J107" i="1" s="1"/>
  <c r="L124" i="1"/>
  <c r="J68" i="1"/>
  <c r="L69" i="1"/>
  <c r="J70" i="1"/>
  <c r="L72" i="1"/>
  <c r="J91" i="1"/>
  <c r="L92" i="1"/>
  <c r="J52" i="1"/>
  <c r="L54" i="1"/>
  <c r="J75" i="1"/>
  <c r="J30" i="1"/>
  <c r="L30" i="1" s="1"/>
  <c r="H27" i="1"/>
  <c r="H32" i="1"/>
  <c r="J34" i="1"/>
  <c r="L34" i="1" s="1"/>
  <c r="J104" i="1"/>
  <c r="H103" i="1"/>
  <c r="H105" i="1"/>
  <c r="J106" i="1"/>
  <c r="H101" i="1"/>
  <c r="J102" i="1"/>
  <c r="H107" i="1"/>
  <c r="F27" i="1"/>
  <c r="F32" i="1"/>
  <c r="D27" i="1"/>
  <c r="D32" i="1"/>
  <c r="D44" i="1"/>
  <c r="D52" i="1"/>
  <c r="D62" i="1"/>
  <c r="D68" i="1"/>
  <c r="D70" i="1"/>
  <c r="D75" i="1"/>
  <c r="D89" i="1"/>
  <c r="D91" i="1"/>
  <c r="D101" i="1"/>
  <c r="D103" i="1"/>
  <c r="D105" i="1"/>
  <c r="D108" i="1"/>
  <c r="D111" i="1"/>
  <c r="D119" i="1"/>
  <c r="L70" i="1" l="1"/>
  <c r="N72" i="1"/>
  <c r="N70" i="1" s="1"/>
  <c r="L91" i="1"/>
  <c r="N92" i="1"/>
  <c r="N91" i="1" s="1"/>
  <c r="L32" i="1"/>
  <c r="N34" i="1"/>
  <c r="N32" i="1" s="1"/>
  <c r="L68" i="1"/>
  <c r="L26" i="1" s="1"/>
  <c r="N69" i="1"/>
  <c r="N68" i="1" s="1"/>
  <c r="L27" i="1"/>
  <c r="N30" i="1"/>
  <c r="N27" i="1" s="1"/>
  <c r="L52" i="1"/>
  <c r="N54" i="1"/>
  <c r="N52" i="1" s="1"/>
  <c r="L121" i="1"/>
  <c r="L107" i="1" s="1"/>
  <c r="N124" i="1"/>
  <c r="N121" i="1" s="1"/>
  <c r="N107" i="1" s="1"/>
  <c r="J27" i="1"/>
  <c r="J32" i="1"/>
  <c r="J103" i="1"/>
  <c r="L104" i="1"/>
  <c r="J101" i="1"/>
  <c r="L102" i="1"/>
  <c r="J105" i="1"/>
  <c r="J74" i="1" s="1"/>
  <c r="L106" i="1"/>
  <c r="H26" i="1"/>
  <c r="H74" i="1"/>
  <c r="F26" i="1"/>
  <c r="D107" i="1"/>
  <c r="D74" i="1"/>
  <c r="D26" i="1"/>
  <c r="E44" i="1"/>
  <c r="F108" i="1"/>
  <c r="F107" i="1" s="1"/>
  <c r="F105" i="1"/>
  <c r="F103" i="1"/>
  <c r="F101" i="1"/>
  <c r="F91" i="1"/>
  <c r="F89" i="1"/>
  <c r="E119" i="1"/>
  <c r="E111" i="1"/>
  <c r="E108" i="1"/>
  <c r="E105" i="1"/>
  <c r="E103" i="1"/>
  <c r="E101" i="1"/>
  <c r="E91" i="1"/>
  <c r="E89" i="1"/>
  <c r="E75" i="1"/>
  <c r="E70" i="1"/>
  <c r="E68" i="1"/>
  <c r="E62" i="1"/>
  <c r="E52" i="1"/>
  <c r="E32" i="1"/>
  <c r="E27" i="1"/>
  <c r="L101" i="1" l="1"/>
  <c r="N102" i="1"/>
  <c r="N101" i="1" s="1"/>
  <c r="H21" i="1"/>
  <c r="H20" i="1" s="1"/>
  <c r="L105" i="1"/>
  <c r="L74" i="1" s="1"/>
  <c r="N106" i="1"/>
  <c r="N105" i="1" s="1"/>
  <c r="N74" i="1" s="1"/>
  <c r="L103" i="1"/>
  <c r="N104" i="1"/>
  <c r="N103" i="1" s="1"/>
  <c r="N26" i="1"/>
  <c r="N21" i="1" s="1"/>
  <c r="N20" i="1" s="1"/>
  <c r="J26" i="1"/>
  <c r="J21" i="1" s="1"/>
  <c r="J20" i="1" s="1"/>
  <c r="L21" i="1"/>
  <c r="L20" i="1" s="1"/>
  <c r="E107" i="1"/>
  <c r="D21" i="1"/>
  <c r="D20" i="1" s="1"/>
  <c r="F74" i="1"/>
  <c r="F21" i="1" s="1"/>
  <c r="F20" i="1" s="1"/>
  <c r="E26" i="1"/>
  <c r="E74" i="1"/>
  <c r="E21" i="1" l="1"/>
  <c r="E20" i="1" s="1"/>
</calcChain>
</file>

<file path=xl/sharedStrings.xml><?xml version="1.0" encoding="utf-8"?>
<sst xmlns="http://schemas.openxmlformats.org/spreadsheetml/2006/main" count="303" uniqueCount="156">
  <si>
    <t>Объем безвозмездных поступлений на 2024 год</t>
  </si>
  <si>
    <t>(тыс. рублей)</t>
  </si>
  <si>
    <t>Код ГРБС</t>
  </si>
  <si>
    <t>Код вида дохода</t>
  </si>
  <si>
    <t>Наименование</t>
  </si>
  <si>
    <t>2024 год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</si>
  <si>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</si>
  <si>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</si>
  <si>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</si>
  <si>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</si>
  <si>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</si>
  <si>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субъектов Российской Федерации и муниципальных образований</t>
  </si>
  <si>
    <t xml:space="preserve"> 2 02 15001 05 0000 150</t>
  </si>
  <si>
    <t>Дотация на выравнивание бюджетной обеспеченности муниципальных районов (городских округов)</t>
  </si>
  <si>
    <t>2 02 20000 00 0000 150</t>
  </si>
  <si>
    <t xml:space="preserve">Субсидии бюджетам бюджетной системы Российской Федерации </t>
  </si>
  <si>
    <t>Итого</t>
  </si>
  <si>
    <t>2 02 29999 05 0000 150</t>
  </si>
  <si>
    <t xml:space="preserve">Субсидии на финансовое обеспечение затрат юридических лиц по организации занятости работников рыбохозяйственных организаций в период введения ограничения добычи (вылова) и реализации омуля в Республике Бурятия </t>
  </si>
  <si>
    <t>Субсидия на развитие общественной инфраструктуры</t>
  </si>
  <si>
    <t>2 02 25497 05 0000 150</t>
  </si>
  <si>
    <t xml:space="preserve">Субсидия на реализацию мероприятий по обеспечению жильем молодых семей </t>
  </si>
  <si>
    <t>2 02 25513 05 0000 150</t>
  </si>
  <si>
    <t>2 02 25519 05 0000 150</t>
  </si>
  <si>
    <t>Субсидии на государственную поддержку отрасли культуры в части комплектования книжных фондов библиотек муниципальных образований</t>
  </si>
  <si>
    <t xml:space="preserve">Субсидия  на повышение средней заработной платы педагогических работников муниципальных учреждений дополнительного образования отрасли "Культура" в целях выполнения Указа Президента Российской Федерации от 1 июня 2012 года № 761 "О национальной стратегии действий в интересах детей на 2012-2017 годы"  </t>
  </si>
  <si>
    <t>Субсидия  на повышение средней заработной платы работников муниципальных учреждений культуры</t>
  </si>
  <si>
    <t>Субсидия на реализацию мероприятий регионального проекта "Социальная активность"</t>
  </si>
  <si>
    <t>2 02 25304 05 0000 150</t>
  </si>
  <si>
    <t>Субсидия 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</si>
  <si>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Субсидия на увеличение фонда оплаты труда педагогических работников муниципальных организаций дополнительного образования</t>
  </si>
  <si>
    <t>Субсидия на оплату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</si>
  <si>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Субсидия на обеспечение  муниципальных дошкольных и общеобразовательных организаций педагогическими работниками</t>
  </si>
  <si>
    <t>Субсидия на организацию горячего питания обучающихся, получающих основное общее, среднее общее образование в муниципальных образовательных организациях</t>
  </si>
  <si>
    <t>Субсидия на обеспечение компенсации 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</si>
  <si>
    <t>2 02 25243 05 0000 150</t>
  </si>
  <si>
    <t>Субсидия на строительство и реконструкцию (модернизацию) объектов питьевого водоснабжения</t>
  </si>
  <si>
    <t>2 02 25372 05 0000 150</t>
  </si>
  <si>
    <t>Субсидия на развитие транспортной инфраструктуры на сельских территориях</t>
  </si>
  <si>
    <t xml:space="preserve">Субсидия на дорожную деятельность в отношении автомобильных дорог общего пользования местного значения </t>
  </si>
  <si>
    <t>Субсидия на реализацию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</si>
  <si>
    <t>Субсидия  на выполнение расходных обязательств муниципальных образований на содержание объектов размещения твердых коммунальных отходов</t>
  </si>
  <si>
    <t>Субсидии бюджетам муниципальных образований (городских округов) на мероприятия по разработке проектной документации на рекультивацию несанкционированных свалок</t>
  </si>
  <si>
    <t>Субсидии  бюджетам муниципальных образований (городских округов) на мероприятия по ликвидации несанкционированных свалок по решению суда</t>
  </si>
  <si>
    <t>Субсидия бюджетам муниципальных образований для проведения мероприятий, связанных с накоплением (в том числе раздельному накоплению) твердых коммунальных отходов, на 2023 год</t>
  </si>
  <si>
    <t>Субсидия на комплексные кадастровые работы, финансируемые из средств республиканского бюджета</t>
  </si>
  <si>
    <t xml:space="preserve">Субсидия на проведение кадастровых работ по формированию земельных участков для реализации Закона Республики Бурятия от 16 октября 2002 года № 115-III «О бесплатном предоставлении в собственность земельных участков, находящихся в государственной и муниципальной собственности» </t>
  </si>
  <si>
    <t>2 02 25555 05 0000 150</t>
  </si>
  <si>
    <t xml:space="preserve">Субсидия на реализацию программ формирования современной городской среды </t>
  </si>
  <si>
    <t>Субсидия на содержание инструкторов по физической культуре и спорту</t>
  </si>
  <si>
    <t>Субсидия муниципальным учреждениям, реализующим программы спортивной подготовки</t>
  </si>
  <si>
    <t>2 02 30000 00 0000 150</t>
  </si>
  <si>
    <t>Субвенции бюджетам субъектов Российской Федерации и муниципальных образований</t>
  </si>
  <si>
    <t>2 02 30024 05 0000 150</t>
  </si>
  <si>
    <t>Субвенция на осуществление государственных полномочий по созданию и организации деятельности административных комиссий</t>
  </si>
  <si>
    <t>Субвенция  на осуществление государственных полномочий по хранению, комплектованию, учету и использованию архивных документов Республики Бурятия</t>
  </si>
  <si>
    <t>Субвенция на 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</si>
  <si>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 xml:space="preserve">Субвенция на осуществление отдельных государственных полномочий по уведомительной регистрации коллективных договоров </t>
  </si>
  <si>
    <t xml:space="preserve">Субвенция на осуществление государственных полномочий по организации и осуществлению деятельности по опеке и попечительству в Республике Бурятия </t>
  </si>
  <si>
    <t>Субвенция на осуществление отдельного государственного полномочия  по поддержке сельского хозяйства</t>
  </si>
  <si>
    <t>Субвенция  на  администрирование отдельного государственного полномочия  по поддержке сельского хозяйства</t>
  </si>
  <si>
    <t>Субвенция  на осуществление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</si>
  <si>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Субвенция на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</si>
  <si>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Субвенция на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</si>
  <si>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Субвенция на осуществление отдельного государственного полномочия на капитальный (текущий) ремонт и содержание сибиреязвенных захоронений и скотомогильников (биотермичексих ям)</t>
  </si>
  <si>
    <t>Субвенция на администрирование отдельного государственного полномочия на капитальный (текущий) ремонт и содержание сибиреязвенных захоронений и скотомогильников (биотермичексих ям)</t>
  </si>
  <si>
    <t>2 02 35120 05 0000 150</t>
  </si>
  <si>
    <t>Субвенция  на составление (изменение, дополнение) списков кандидатов в присяжные заседатели судов общей юрисдикции в Российской Федерации</t>
  </si>
  <si>
    <t>Субвенция на предоставление мер социальной поддержки по оплате коммунальных услуг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</si>
  <si>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2 02 30021 05 0000 150</t>
  </si>
  <si>
    <t>Субвенция на выплату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</si>
  <si>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>Субвенция на 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</si>
  <si>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 xml:space="preserve">Субвенция на финансовое обеспечение получения дошкольного образования в муниципальных образовательных организациях </t>
  </si>
  <si>
    <t>Субвенция на 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</si>
  <si>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Субвенция на 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допрлнительного образования, бывшим педагогическим работникам образовательных организаций,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</si>
  <si>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Субвенция на администрирование передаваемых органам местного самоуправления государственных полномочий по организации и обеспечению отдыха и оздоровления детей</t>
  </si>
  <si>
    <t>2 02 39999 05 0000 150</t>
  </si>
  <si>
    <t xml:space="preserve">Субвенция  на обеспечение прав детей, находящихся в трудной жизненой ситуации на отдых и оздоровление </t>
  </si>
  <si>
    <t>Субвенция на организацию деятельности по обеспечению прав детей, находящихся в трудной жизненой ситуации на отдых и оздоровление</t>
  </si>
  <si>
    <t>Субвенция на 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</si>
  <si>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Субвенция  на 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</si>
  <si>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Субвенция  на осуществление государственных полномочий по расчету и предоставлению дотаций поселениям</t>
  </si>
  <si>
    <t>Субвенция на предоставление мер социальной поддержки по оплате коммунальных услуг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проживающим и работающим в сельских населенных пунктах, рабочих поселках (поселках городского типа) на территории Республики Бурятия</t>
  </si>
  <si>
    <t>2 02 40000 00 0000 150</t>
  </si>
  <si>
    <t>Иные межбюджетные трансферты</t>
  </si>
  <si>
    <t>2 02 49999 05 0000 150</t>
  </si>
  <si>
    <t>Иные межбюджетные трансферты га финансовую поддержку  территориального общественного самоуправления посредством  республиканского конкурса "Лучшее территориальное общественное самоуправление"</t>
  </si>
  <si>
    <t>2 02 45179 05 0000 150</t>
  </si>
  <si>
    <t xml:space="preserve">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</si>
  <si>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2 02 45303 05 0000 150</t>
  </si>
  <si>
    <t>Иные межбюджетные трансферты на 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</si>
  <si>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 xml:space="preserve">Иные межбюджетные трансферты на cоздание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 </t>
  </si>
  <si>
    <t>Приложение 3</t>
  </si>
  <si>
    <t>к Решению Совета депутатов МО "Кабанский район"</t>
  </si>
  <si>
    <t>"О бюджете МО "Кабанский район" на 2024 год</t>
  </si>
  <si>
    <t xml:space="preserve"> и на плановый период  2025 и 2026 годов"</t>
  </si>
  <si>
    <t xml:space="preserve">Субсидии на государственную поддержку отрасли культуры </t>
  </si>
  <si>
    <t xml:space="preserve">Субсидии на обеспечение профессиональной переподготовки, повышения квалификации лиц, замещающих выборные муниципальные должности, и муниципальных служащих </t>
  </si>
  <si>
    <t>Субсидия на 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</si>
  <si>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Субсидия на софинансирование расходных обязательств муниципальных районов (городских округов) на содержание и обеспечение деятельности (оказание услуг) муниципальных учреждений</t>
  </si>
  <si>
    <t>2 02 40014 05 0000 150</t>
  </si>
  <si>
    <t>Межбюджетные трансферты, передаваемые из бюджетов поселений на осуществления части полномочий по решению вопросов местного значения в соответствии с заключенными соглашениями</t>
  </si>
  <si>
    <t>от 21.12.2023 года № 87</t>
  </si>
  <si>
    <t xml:space="preserve">Субсидии на обеспечение комплексного развития сельских территорий </t>
  </si>
  <si>
    <t>изм. на 12.04.2024</t>
  </si>
  <si>
    <t>Приложение 1</t>
  </si>
  <si>
    <t xml:space="preserve"> к решению Совета депутатов МО "Кабанский район"</t>
  </si>
  <si>
    <t xml:space="preserve"> "О внесении изменений в решение</t>
  </si>
  <si>
    <t xml:space="preserve"> Совета депутатов муниципального образования "Кабанский район"</t>
  </si>
  <si>
    <t xml:space="preserve"> "О бюджете МО Кабанский район" на 2024 год </t>
  </si>
  <si>
    <t xml:space="preserve"> и на плановый период 2025 и 2026 годов"</t>
  </si>
  <si>
    <t>Дотация на поддержку мер по обеспечению сбалансированности местных бюджетов</t>
  </si>
  <si>
    <t xml:space="preserve"> 2 02 15002 05 0000 150</t>
  </si>
  <si>
    <t>2 02 25467 05 0000 150</t>
  </si>
  <si>
    <t xml:space="preserve">Субсидия на обеспечение развития и укрепления материально-технической базы домов культуры в населенных пунктов с числом жителей до 50 тысяч человек </t>
  </si>
  <si>
    <t>Субсидия на реализацию мероприятий по обеспечению жильем молодых семей</t>
  </si>
  <si>
    <t>Субсидии на развитие сети учреждений культурно-досугового типа (ФБ)</t>
  </si>
  <si>
    <t>Субсидия на мероприятие по развитию сети учреждений культурно-досугового типа (РБ)</t>
  </si>
  <si>
    <t>Иные межбюджетные трансферты бюджетам муниципальных районов (городских округов) на финансовое обеспечение  расходных обязательств, связанных с решением первоочередных вопросов местного значения на 2024 год</t>
  </si>
  <si>
    <t>2 02 25599 05 0000 150</t>
  </si>
  <si>
    <t>Субсидия на подготовку проектов межевания земельных участков и на проведение кадастровых работ</t>
  </si>
  <si>
    <t>Иные межбюджетные трансферты на 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</si>
  <si>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r>
      <t xml:space="preserve"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 </t>
    </r>
    <r>
      <rPr>
        <i/>
        <sz val="12"/>
        <rFont val="Times New Roman"/>
        <family val="1"/>
        <charset val="204"/>
      </rPr>
      <t>на ремонт дорог в ГП и СП: МО СП: «Кабанское», «Корсаковское», «Оймурское», «Посольское», «Ранжуровское», «Танхойское», «Шергинское»</t>
    </r>
  </si>
  <si>
    <t>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</si>
  <si>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</si>
  <si>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2 18 60010 05 0000 150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</si>
  <si>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</si>
  <si>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</si>
  <si>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</si>
  <si>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2 19 60010 05 0000 100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</si>
  <si>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</si>
  <si>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2 02 25576 05 0000 150</t>
  </si>
  <si>
    <t>2 02 25424 05 0000 150</t>
  </si>
  <si>
    <t>Субсидии бюджетам муниципальных районов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</si>
  <si>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от 12.04.2024 года № 104</t>
  </si>
  <si>
    <t>изм. на 05.06.2024</t>
  </si>
  <si>
    <t>2024 год
на 12.04.2024</t>
  </si>
  <si>
    <t>2 02 25081 05 0000 150</t>
  </si>
  <si>
    <t>Субсидии на государственную поддержку организаций, входящих в систему спортивной подготовки</t>
  </si>
  <si>
    <t xml:space="preserve"> от 05.06.2024 года № _____</t>
  </si>
  <si>
    <t>2024 год на 05.06.2024</t>
  </si>
  <si>
    <t>изм. на 08.07.2024</t>
  </si>
  <si>
    <t>Иные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</si>
  <si>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Приложение 2</t>
  </si>
  <si>
    <t xml:space="preserve"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 </t>
  </si>
  <si>
    <t xml:space="preserve"> от 08.07.2024 года № 130</t>
  </si>
  <si>
    <t xml:space="preserve"> от 27.09.2024 года № _____</t>
  </si>
  <si>
    <t>изм. на 27.09.2024</t>
  </si>
  <si>
    <t>на 08.07.2024 год</t>
  </si>
  <si>
    <t xml:space="preserve"> 2 02 19999 05 0000 150</t>
  </si>
  <si>
    <t>Иные межбюджетные трансферты за достижение показателей деятельности органов исполнительной власти Республики Бурятия (муниципальные команды)</t>
  </si>
  <si>
    <t>2 02 45050 05 0000 150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</si>
  <si>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</si>
  <si>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Дотация по итогам республиканского конкурса "На лучшую организацию работы представительного органа муниципального района и городского округа»</t>
  </si>
  <si>
    <t>изм. на 23.10.2024</t>
  </si>
  <si>
    <t xml:space="preserve"> от 23.10.2024 года № 145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</si>
</sst>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\-* #,##0.00_-;_-* &quot;-&quot;??_-;_-@_-"/>
    <numFmt numFmtId="165" formatCode="#,##0.0"/>
    <numFmt numFmtId="166" formatCode="#,##0.00000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0"/>
      <name val="Arial Cyr"/>
      <family val="2"/>
      <charset val="204"/>
    </font>
    <font>
      <sz val="10"/>
      <color indexed="8"/>
      <name val="Arial Cyr"/>
      <family val="2"/>
      <charset val="204"/>
    </font>
    <font>
      <b/>
      <sz val="15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5"/>
      <name val="Times New Roman"/>
      <family val="1"/>
    </font>
    <font>
      <b/>
      <i/>
      <sz val="15"/>
      <name val="Times New Roman"/>
      <family val="1"/>
      <charset val="204"/>
    </font>
    <font>
      <b/>
      <i/>
      <sz val="15"/>
      <name val="Times New Roman"/>
      <family val="1"/>
    </font>
    <font>
      <b/>
      <i/>
      <sz val="10"/>
      <name val="Arial Cyr"/>
      <family val="2"/>
      <charset val="204"/>
    </font>
    <font>
      <sz val="12"/>
      <color rgb="FFFF0000"/>
      <name val="Times New Roman"/>
      <family val="1"/>
      <charset val="204"/>
    </font>
    <font>
      <sz val="15"/>
      <color rgb="FFFF0000"/>
      <name val="Times New Roman"/>
      <family val="1"/>
    </font>
    <font>
      <sz val="12"/>
      <color rgb="FFFF0000"/>
      <name val="Times New Roman"/>
      <family val="1"/>
    </font>
    <font>
      <b/>
      <sz val="11"/>
      <name val="Calibri"/>
      <family val="2"/>
      <charset val="204"/>
      <scheme val="minor"/>
    </font>
    <font>
      <b/>
      <i/>
      <sz val="12"/>
      <name val="Times New Roman"/>
      <family val="1"/>
    </font>
    <font>
      <b/>
      <i/>
      <sz val="12"/>
      <color rgb="FF0000FF"/>
      <name val="Times New Roman"/>
      <family val="1"/>
      <charset val="204"/>
    </font>
    <font>
      <b/>
      <i/>
      <sz val="15"/>
      <color rgb="FF0000FF"/>
      <name val="Times New Roman"/>
      <family val="1"/>
      <charset val="204"/>
    </font>
    <font>
      <i/>
      <sz val="15"/>
      <color rgb="FF0000FF"/>
      <name val="Times New Roman"/>
      <family val="1"/>
      <charset val="204"/>
    </font>
    <font>
      <i/>
      <sz val="12"/>
      <color rgb="FF0000FF"/>
      <name val="Times New Roman"/>
      <family val="1"/>
      <charset val="204"/>
    </font>
    <font>
      <b/>
      <i/>
      <sz val="15"/>
      <color theme="4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5"/>
      <name val="Times New Roman"/>
      <family val="1"/>
      <charset val="204"/>
    </font>
    <font>
      <i/>
      <sz val="15"/>
      <name val="Times New Roman"/>
      <family val="1"/>
    </font>
    <font>
      <sz val="15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8" fillId="0" borderId="0" applyBorder="0" applyProtection="0"/>
  </cellStyleXfs>
  <cellXfs count="99">
    <xf numFmtId="0" fontId="0" fillId="0" borderId="0" xfId="0"/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left" vertical="center" wrapText="1"/>
    </xf>
    <xf numFmtId="4" fontId="5" fillId="0" borderId="0" xfId="2" applyNumberFormat="1" applyFont="1" applyAlignment="1">
      <alignment horizontal="center" vertical="center"/>
    </xf>
    <xf numFmtId="0" fontId="4" fillId="0" borderId="0" xfId="2" applyFont="1"/>
    <xf numFmtId="0" fontId="3" fillId="0" borderId="0" xfId="2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0" fontId="3" fillId="0" borderId="0" xfId="2" applyFont="1" applyAlignment="1">
      <alignment horizontal="center"/>
    </xf>
    <xf numFmtId="0" fontId="7" fillId="0" borderId="0" xfId="2" applyFont="1" applyAlignment="1">
      <alignment horizontal="center"/>
    </xf>
    <xf numFmtId="0" fontId="2" fillId="0" borderId="0" xfId="2"/>
    <xf numFmtId="165" fontId="11" fillId="2" borderId="3" xfId="0" applyNumberFormat="1" applyFont="1" applyFill="1" applyBorder="1" applyAlignment="1">
      <alignment horizontal="center" vertical="center" wrapText="1"/>
    </xf>
    <xf numFmtId="165" fontId="13" fillId="2" borderId="3" xfId="0" applyNumberFormat="1" applyFont="1" applyFill="1" applyBorder="1" applyAlignment="1">
      <alignment horizontal="center" vertical="center" wrapText="1"/>
    </xf>
    <xf numFmtId="0" fontId="10" fillId="0" borderId="0" xfId="2" applyFont="1"/>
    <xf numFmtId="0" fontId="14" fillId="0" borderId="0" xfId="2" applyFont="1"/>
    <xf numFmtId="165" fontId="16" fillId="2" borderId="3" xfId="0" applyNumberFormat="1" applyFont="1" applyFill="1" applyBorder="1" applyAlignment="1">
      <alignment horizontal="center" vertical="center" wrapText="1"/>
    </xf>
    <xf numFmtId="0" fontId="5" fillId="0" borderId="0" xfId="2" applyFont="1"/>
    <xf numFmtId="165" fontId="11" fillId="2" borderId="3" xfId="1" applyNumberFormat="1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 vertical="center"/>
    </xf>
    <xf numFmtId="165" fontId="4" fillId="2" borderId="0" xfId="2" applyNumberFormat="1" applyFont="1" applyFill="1" applyAlignment="1">
      <alignment horizontal="right" vertical="center"/>
    </xf>
    <xf numFmtId="165" fontId="4" fillId="2" borderId="0" xfId="2" applyNumberFormat="1" applyFont="1" applyFill="1" applyAlignment="1">
      <alignment horizontal="right" vertical="top"/>
    </xf>
    <xf numFmtId="165" fontId="4" fillId="2" borderId="0" xfId="2" applyNumberFormat="1" applyFont="1" applyFill="1" applyAlignment="1">
      <alignment horizontal="right"/>
    </xf>
    <xf numFmtId="0" fontId="4" fillId="2" borderId="3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3" xfId="3" applyFont="1" applyFill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4" fillId="2" borderId="3" xfId="2" applyFont="1" applyFill="1" applyBorder="1" applyAlignment="1">
      <alignment horizontal="left" vertical="center" wrapText="1"/>
    </xf>
    <xf numFmtId="0" fontId="17" fillId="2" borderId="3" xfId="0" applyFont="1" applyFill="1" applyBorder="1" applyAlignment="1">
      <alignment horizontal="left" vertical="center" wrapText="1"/>
    </xf>
    <xf numFmtId="0" fontId="19" fillId="2" borderId="3" xfId="0" applyFont="1" applyFill="1" applyBorder="1" applyAlignment="1">
      <alignment horizontal="left" vertical="center" wrapText="1"/>
    </xf>
    <xf numFmtId="4" fontId="20" fillId="0" borderId="3" xfId="0" applyNumberFormat="1" applyFont="1" applyBorder="1" applyAlignment="1">
      <alignment horizontal="center" vertical="center" wrapText="1"/>
    </xf>
    <xf numFmtId="0" fontId="23" fillId="0" borderId="0" xfId="2" applyFont="1"/>
    <xf numFmtId="4" fontId="23" fillId="0" borderId="0" xfId="2" applyNumberFormat="1" applyFont="1" applyAlignment="1">
      <alignment horizontal="center" vertical="center"/>
    </xf>
    <xf numFmtId="165" fontId="22" fillId="2" borderId="3" xfId="0" applyNumberFormat="1" applyFont="1" applyFill="1" applyBorder="1" applyAlignment="1">
      <alignment horizontal="center" vertical="center" wrapText="1"/>
    </xf>
    <xf numFmtId="165" fontId="21" fillId="2" borderId="3" xfId="0" applyNumberFormat="1" applyFont="1" applyFill="1" applyBorder="1" applyAlignment="1">
      <alignment horizontal="center" vertical="center" wrapText="1"/>
    </xf>
    <xf numFmtId="165" fontId="22" fillId="2" borderId="3" xfId="1" applyNumberFormat="1" applyFont="1" applyFill="1" applyBorder="1" applyAlignment="1">
      <alignment horizontal="center" vertical="center" wrapText="1"/>
    </xf>
    <xf numFmtId="0" fontId="4" fillId="0" borderId="0" xfId="2" applyFont="1" applyAlignment="1">
      <alignment horizontal="right" vertical="top"/>
    </xf>
    <xf numFmtId="0" fontId="4" fillId="2" borderId="3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top" wrapText="1"/>
    </xf>
    <xf numFmtId="166" fontId="22" fillId="2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top" wrapText="1"/>
    </xf>
    <xf numFmtId="2" fontId="11" fillId="2" borderId="3" xfId="1" applyNumberFormat="1" applyFont="1" applyFill="1" applyBorder="1" applyAlignment="1">
      <alignment horizontal="center" vertical="center" wrapText="1"/>
    </xf>
    <xf numFmtId="166" fontId="21" fillId="2" borderId="3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" fontId="4" fillId="0" borderId="0" xfId="2" applyNumberFormat="1" applyFont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 wrapText="1"/>
    </xf>
    <xf numFmtId="165" fontId="12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3" applyFont="1" applyFill="1" applyBorder="1" applyAlignment="1">
      <alignment horizontal="center" vertical="center" wrapText="1"/>
    </xf>
    <xf numFmtId="0" fontId="3" fillId="2" borderId="3" xfId="3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165" fontId="26" fillId="2" borderId="3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165" fontId="24" fillId="2" borderId="3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7" fillId="2" borderId="0" xfId="2" applyFont="1" applyFill="1" applyAlignment="1">
      <alignment horizontal="center" vertical="center"/>
    </xf>
    <xf numFmtId="0" fontId="3" fillId="0" borderId="0" xfId="2" applyFont="1"/>
    <xf numFmtId="0" fontId="7" fillId="0" borderId="0" xfId="2" applyFont="1"/>
    <xf numFmtId="4" fontId="9" fillId="2" borderId="3" xfId="0" applyNumberFormat="1" applyFont="1" applyFill="1" applyBorder="1" applyAlignment="1">
      <alignment horizontal="center" vertical="center" wrapText="1"/>
    </xf>
    <xf numFmtId="4" fontId="12" fillId="2" borderId="3" xfId="0" applyNumberFormat="1" applyFont="1" applyFill="1" applyBorder="1" applyAlignment="1">
      <alignment horizontal="center" vertical="center" wrapText="1"/>
    </xf>
    <xf numFmtId="4" fontId="11" fillId="2" borderId="3" xfId="0" applyNumberFormat="1" applyFont="1" applyFill="1" applyBorder="1" applyAlignment="1">
      <alignment horizontal="center" vertical="center" wrapText="1"/>
    </xf>
    <xf numFmtId="4" fontId="13" fillId="2" borderId="3" xfId="0" applyNumberFormat="1" applyFont="1" applyFill="1" applyBorder="1" applyAlignment="1">
      <alignment horizontal="center" vertical="center" wrapText="1"/>
    </xf>
    <xf numFmtId="4" fontId="16" fillId="2" borderId="3" xfId="0" applyNumberFormat="1" applyFont="1" applyFill="1" applyBorder="1" applyAlignment="1">
      <alignment horizontal="center" vertical="center" wrapText="1"/>
    </xf>
    <xf numFmtId="4" fontId="11" fillId="2" borderId="3" xfId="1" applyNumberFormat="1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left" vertical="center" wrapText="1"/>
    </xf>
    <xf numFmtId="4" fontId="26" fillId="2" borderId="3" xfId="0" applyNumberFormat="1" applyFont="1" applyFill="1" applyBorder="1" applyAlignment="1">
      <alignment horizontal="center" vertical="center" wrapText="1"/>
    </xf>
    <xf numFmtId="166" fontId="27" fillId="2" borderId="3" xfId="0" applyNumberFormat="1" applyFont="1" applyFill="1" applyBorder="1" applyAlignment="1">
      <alignment horizontal="center" vertical="center" wrapText="1"/>
    </xf>
    <xf numFmtId="166" fontId="22" fillId="2" borderId="3" xfId="1" applyNumberFormat="1" applyFont="1" applyFill="1" applyBorder="1" applyAlignment="1">
      <alignment horizontal="center" vertical="center" wrapText="1"/>
    </xf>
    <xf numFmtId="4" fontId="28" fillId="2" borderId="3" xfId="0" applyNumberFormat="1" applyFont="1" applyFill="1" applyBorder="1" applyAlignment="1">
      <alignment horizontal="right" vertical="center" wrapText="1"/>
    </xf>
    <xf numFmtId="0" fontId="29" fillId="2" borderId="3" xfId="0" applyFont="1" applyFill="1" applyBorder="1" applyAlignment="1">
      <alignment horizontal="left" vertical="top" wrapText="1"/>
    </xf>
    <xf numFmtId="166" fontId="9" fillId="2" borderId="3" xfId="0" applyNumberFormat="1" applyFont="1" applyFill="1" applyBorder="1" applyAlignment="1">
      <alignment horizontal="center" vertical="center" wrapText="1"/>
    </xf>
    <xf numFmtId="166" fontId="12" fillId="2" borderId="3" xfId="0" applyNumberFormat="1" applyFont="1" applyFill="1" applyBorder="1" applyAlignment="1">
      <alignment horizontal="center" vertical="center" wrapText="1"/>
    </xf>
    <xf numFmtId="166" fontId="11" fillId="2" borderId="3" xfId="0" applyNumberFormat="1" applyFont="1" applyFill="1" applyBorder="1" applyAlignment="1">
      <alignment horizontal="center" vertical="center" wrapText="1"/>
    </xf>
    <xf numFmtId="166" fontId="13" fillId="2" borderId="3" xfId="0" applyNumberFormat="1" applyFont="1" applyFill="1" applyBorder="1" applyAlignment="1">
      <alignment horizontal="center" vertical="center" wrapText="1"/>
    </xf>
    <xf numFmtId="166" fontId="16" fillId="2" borderId="3" xfId="0" applyNumberFormat="1" applyFont="1" applyFill="1" applyBorder="1" applyAlignment="1">
      <alignment horizontal="center" vertical="center" wrapText="1"/>
    </xf>
    <xf numFmtId="166" fontId="28" fillId="2" borderId="3" xfId="0" applyNumberFormat="1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left" vertical="center" wrapText="1"/>
    </xf>
    <xf numFmtId="165" fontId="27" fillId="2" borderId="3" xfId="0" applyNumberFormat="1" applyFont="1" applyFill="1" applyBorder="1" applyAlignment="1">
      <alignment horizontal="center" vertical="center" wrapText="1"/>
    </xf>
    <xf numFmtId="165" fontId="28" fillId="2" borderId="3" xfId="0" applyNumberFormat="1" applyFont="1" applyFill="1" applyBorder="1" applyAlignment="1">
      <alignment horizontal="right" vertical="center" wrapText="1"/>
    </xf>
    <xf numFmtId="0" fontId="3" fillId="0" borderId="0" xfId="2" applyFont="1" applyAlignment="1">
      <alignment horizontal="center" vertical="center" wrapText="1"/>
    </xf>
  </cellXfs>
  <cellStyles count="4">
    <cellStyle name="Excel Built-in Normal" xfId="3"/>
    <cellStyle name="Обычный" xfId="0" builtinId="0"/>
    <cellStyle name="Обычный 2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7;&#1088;.7%20&#1052;&#1041;&#1058;%2020-2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autoPageBreaks="0" fitToPage="1"/>
  </sheetPr>
  <dimension ref="A1:IH145"/>
  <sheetViews>
    <sheetView tabSelected="1" view="pageBreakPreview" zoomScale="70" zoomScaleNormal="89" zoomScaleSheetLayoutView="70" workbookViewId="0">
      <selection activeCell="N8" sqref="N8"/>
    </sheetView>
  </sheetViews>
  <sheetFormatPr defaultRowHeight="15.75" x14ac:dyDescent="0.25"/>
  <cols>
    <col min="1" max="1" width="8.85546875" style="21" customWidth="1"/>
    <col min="2" max="2" width="27" style="2" customWidth="1"/>
    <col min="3" max="3" width="128.140625" style="3" customWidth="1"/>
    <col min="4" max="4" width="26.7109375" style="19" hidden="1" customWidth="1"/>
    <col min="5" max="5" width="27.140625" style="34" hidden="1" customWidth="1"/>
    <col min="6" max="6" width="27.140625" style="5" hidden="1" customWidth="1"/>
    <col min="7" max="7" width="27.140625" style="34" hidden="1" customWidth="1"/>
    <col min="8" max="8" width="25.140625" style="34" hidden="1" customWidth="1"/>
    <col min="9" max="9" width="27.140625" style="34" hidden="1" customWidth="1"/>
    <col min="10" max="10" width="23" style="5" hidden="1" customWidth="1"/>
    <col min="11" max="11" width="21.85546875" style="34" hidden="1" customWidth="1"/>
    <col min="12" max="12" width="21.7109375" style="5" hidden="1" customWidth="1"/>
    <col min="13" max="13" width="28.42578125" style="5" hidden="1" customWidth="1"/>
    <col min="14" max="14" width="32.5703125" style="5" customWidth="1"/>
    <col min="15" max="236" width="9.140625" style="5"/>
    <col min="237" max="237" width="6.85546875" style="5" customWidth="1"/>
    <col min="238" max="238" width="27.85546875" style="5" customWidth="1"/>
    <col min="239" max="239" width="143.140625" style="5" customWidth="1"/>
    <col min="240" max="241" width="17" style="5" customWidth="1"/>
    <col min="242" max="492" width="9.140625" style="5"/>
    <col min="493" max="493" width="6.85546875" style="5" customWidth="1"/>
    <col min="494" max="494" width="27.85546875" style="5" customWidth="1"/>
    <col min="495" max="495" width="143.140625" style="5" customWidth="1"/>
    <col min="496" max="497" width="17" style="5" customWidth="1"/>
    <col min="498" max="748" width="9.140625" style="5"/>
    <col min="749" max="749" width="6.85546875" style="5" customWidth="1"/>
    <col min="750" max="750" width="27.85546875" style="5" customWidth="1"/>
    <col min="751" max="751" width="143.140625" style="5" customWidth="1"/>
    <col min="752" max="753" width="17" style="5" customWidth="1"/>
    <col min="754" max="1004" width="9.140625" style="5"/>
    <col min="1005" max="1005" width="6.85546875" style="5" customWidth="1"/>
    <col min="1006" max="1006" width="27.85546875" style="5" customWidth="1"/>
    <col min="1007" max="1007" width="143.140625" style="5" customWidth="1"/>
    <col min="1008" max="1009" width="17" style="5" customWidth="1"/>
    <col min="1010" max="1260" width="9.140625" style="5"/>
    <col min="1261" max="1261" width="6.85546875" style="5" customWidth="1"/>
    <col min="1262" max="1262" width="27.85546875" style="5" customWidth="1"/>
    <col min="1263" max="1263" width="143.140625" style="5" customWidth="1"/>
    <col min="1264" max="1265" width="17" style="5" customWidth="1"/>
    <col min="1266" max="1516" width="9.140625" style="5"/>
    <col min="1517" max="1517" width="6.85546875" style="5" customWidth="1"/>
    <col min="1518" max="1518" width="27.85546875" style="5" customWidth="1"/>
    <col min="1519" max="1519" width="143.140625" style="5" customWidth="1"/>
    <col min="1520" max="1521" width="17" style="5" customWidth="1"/>
    <col min="1522" max="1772" width="9.140625" style="5"/>
    <col min="1773" max="1773" width="6.85546875" style="5" customWidth="1"/>
    <col min="1774" max="1774" width="27.85546875" style="5" customWidth="1"/>
    <col min="1775" max="1775" width="143.140625" style="5" customWidth="1"/>
    <col min="1776" max="1777" width="17" style="5" customWidth="1"/>
    <col min="1778" max="2028" width="9.140625" style="5"/>
    <col min="2029" max="2029" width="6.85546875" style="5" customWidth="1"/>
    <col min="2030" max="2030" width="27.85546875" style="5" customWidth="1"/>
    <col min="2031" max="2031" width="143.140625" style="5" customWidth="1"/>
    <col min="2032" max="2033" width="17" style="5" customWidth="1"/>
    <col min="2034" max="2284" width="9.140625" style="5"/>
    <col min="2285" max="2285" width="6.85546875" style="5" customWidth="1"/>
    <col min="2286" max="2286" width="27.85546875" style="5" customWidth="1"/>
    <col min="2287" max="2287" width="143.140625" style="5" customWidth="1"/>
    <col min="2288" max="2289" width="17" style="5" customWidth="1"/>
    <col min="2290" max="2540" width="9.140625" style="5"/>
    <col min="2541" max="2541" width="6.85546875" style="5" customWidth="1"/>
    <col min="2542" max="2542" width="27.85546875" style="5" customWidth="1"/>
    <col min="2543" max="2543" width="143.140625" style="5" customWidth="1"/>
    <col min="2544" max="2545" width="17" style="5" customWidth="1"/>
    <col min="2546" max="2796" width="9.140625" style="5"/>
    <col min="2797" max="2797" width="6.85546875" style="5" customWidth="1"/>
    <col min="2798" max="2798" width="27.85546875" style="5" customWidth="1"/>
    <col min="2799" max="2799" width="143.140625" style="5" customWidth="1"/>
    <col min="2800" max="2801" width="17" style="5" customWidth="1"/>
    <col min="2802" max="3052" width="9.140625" style="5"/>
    <col min="3053" max="3053" width="6.85546875" style="5" customWidth="1"/>
    <col min="3054" max="3054" width="27.85546875" style="5" customWidth="1"/>
    <col min="3055" max="3055" width="143.140625" style="5" customWidth="1"/>
    <col min="3056" max="3057" width="17" style="5" customWidth="1"/>
    <col min="3058" max="3308" width="9.140625" style="5"/>
    <col min="3309" max="3309" width="6.85546875" style="5" customWidth="1"/>
    <col min="3310" max="3310" width="27.85546875" style="5" customWidth="1"/>
    <col min="3311" max="3311" width="143.140625" style="5" customWidth="1"/>
    <col min="3312" max="3313" width="17" style="5" customWidth="1"/>
    <col min="3314" max="3564" width="9.140625" style="5"/>
    <col min="3565" max="3565" width="6.85546875" style="5" customWidth="1"/>
    <col min="3566" max="3566" width="27.85546875" style="5" customWidth="1"/>
    <col min="3567" max="3567" width="143.140625" style="5" customWidth="1"/>
    <col min="3568" max="3569" width="17" style="5" customWidth="1"/>
    <col min="3570" max="3820" width="9.140625" style="5"/>
    <col min="3821" max="3821" width="6.85546875" style="5" customWidth="1"/>
    <col min="3822" max="3822" width="27.85546875" style="5" customWidth="1"/>
    <col min="3823" max="3823" width="143.140625" style="5" customWidth="1"/>
    <col min="3824" max="3825" width="17" style="5" customWidth="1"/>
    <col min="3826" max="4076" width="9.140625" style="5"/>
    <col min="4077" max="4077" width="6.85546875" style="5" customWidth="1"/>
    <col min="4078" max="4078" width="27.85546875" style="5" customWidth="1"/>
    <col min="4079" max="4079" width="143.140625" style="5" customWidth="1"/>
    <col min="4080" max="4081" width="17" style="5" customWidth="1"/>
    <col min="4082" max="4332" width="9.140625" style="5"/>
    <col min="4333" max="4333" width="6.85546875" style="5" customWidth="1"/>
    <col min="4334" max="4334" width="27.85546875" style="5" customWidth="1"/>
    <col min="4335" max="4335" width="143.140625" style="5" customWidth="1"/>
    <col min="4336" max="4337" width="17" style="5" customWidth="1"/>
    <col min="4338" max="4588" width="9.140625" style="5"/>
    <col min="4589" max="4589" width="6.85546875" style="5" customWidth="1"/>
    <col min="4590" max="4590" width="27.85546875" style="5" customWidth="1"/>
    <col min="4591" max="4591" width="143.140625" style="5" customWidth="1"/>
    <col min="4592" max="4593" width="17" style="5" customWidth="1"/>
    <col min="4594" max="4844" width="9.140625" style="5"/>
    <col min="4845" max="4845" width="6.85546875" style="5" customWidth="1"/>
    <col min="4846" max="4846" width="27.85546875" style="5" customWidth="1"/>
    <col min="4847" max="4847" width="143.140625" style="5" customWidth="1"/>
    <col min="4848" max="4849" width="17" style="5" customWidth="1"/>
    <col min="4850" max="5100" width="9.140625" style="5"/>
    <col min="5101" max="5101" width="6.85546875" style="5" customWidth="1"/>
    <col min="5102" max="5102" width="27.85546875" style="5" customWidth="1"/>
    <col min="5103" max="5103" width="143.140625" style="5" customWidth="1"/>
    <col min="5104" max="5105" width="17" style="5" customWidth="1"/>
    <col min="5106" max="5356" width="9.140625" style="5"/>
    <col min="5357" max="5357" width="6.85546875" style="5" customWidth="1"/>
    <col min="5358" max="5358" width="27.85546875" style="5" customWidth="1"/>
    <col min="5359" max="5359" width="143.140625" style="5" customWidth="1"/>
    <col min="5360" max="5361" width="17" style="5" customWidth="1"/>
    <col min="5362" max="5612" width="9.140625" style="5"/>
    <col min="5613" max="5613" width="6.85546875" style="5" customWidth="1"/>
    <col min="5614" max="5614" width="27.85546875" style="5" customWidth="1"/>
    <col min="5615" max="5615" width="143.140625" style="5" customWidth="1"/>
    <col min="5616" max="5617" width="17" style="5" customWidth="1"/>
    <col min="5618" max="5868" width="9.140625" style="5"/>
    <col min="5869" max="5869" width="6.85546875" style="5" customWidth="1"/>
    <col min="5870" max="5870" width="27.85546875" style="5" customWidth="1"/>
    <col min="5871" max="5871" width="143.140625" style="5" customWidth="1"/>
    <col min="5872" max="5873" width="17" style="5" customWidth="1"/>
    <col min="5874" max="6124" width="9.140625" style="5"/>
    <col min="6125" max="6125" width="6.85546875" style="5" customWidth="1"/>
    <col min="6126" max="6126" width="27.85546875" style="5" customWidth="1"/>
    <col min="6127" max="6127" width="143.140625" style="5" customWidth="1"/>
    <col min="6128" max="6129" width="17" style="5" customWidth="1"/>
    <col min="6130" max="6380" width="9.140625" style="5"/>
    <col min="6381" max="6381" width="6.85546875" style="5" customWidth="1"/>
    <col min="6382" max="6382" width="27.85546875" style="5" customWidth="1"/>
    <col min="6383" max="6383" width="143.140625" style="5" customWidth="1"/>
    <col min="6384" max="6385" width="17" style="5" customWidth="1"/>
    <col min="6386" max="6636" width="9.140625" style="5"/>
    <col min="6637" max="6637" width="6.85546875" style="5" customWidth="1"/>
    <col min="6638" max="6638" width="27.85546875" style="5" customWidth="1"/>
    <col min="6639" max="6639" width="143.140625" style="5" customWidth="1"/>
    <col min="6640" max="6641" width="17" style="5" customWidth="1"/>
    <col min="6642" max="6892" width="9.140625" style="5"/>
    <col min="6893" max="6893" width="6.85546875" style="5" customWidth="1"/>
    <col min="6894" max="6894" width="27.85546875" style="5" customWidth="1"/>
    <col min="6895" max="6895" width="143.140625" style="5" customWidth="1"/>
    <col min="6896" max="6897" width="17" style="5" customWidth="1"/>
    <col min="6898" max="7148" width="9.140625" style="5"/>
    <col min="7149" max="7149" width="6.85546875" style="5" customWidth="1"/>
    <col min="7150" max="7150" width="27.85546875" style="5" customWidth="1"/>
    <col min="7151" max="7151" width="143.140625" style="5" customWidth="1"/>
    <col min="7152" max="7153" width="17" style="5" customWidth="1"/>
    <col min="7154" max="7404" width="9.140625" style="5"/>
    <col min="7405" max="7405" width="6.85546875" style="5" customWidth="1"/>
    <col min="7406" max="7406" width="27.85546875" style="5" customWidth="1"/>
    <col min="7407" max="7407" width="143.140625" style="5" customWidth="1"/>
    <col min="7408" max="7409" width="17" style="5" customWidth="1"/>
    <col min="7410" max="7660" width="9.140625" style="5"/>
    <col min="7661" max="7661" width="6.85546875" style="5" customWidth="1"/>
    <col min="7662" max="7662" width="27.85546875" style="5" customWidth="1"/>
    <col min="7663" max="7663" width="143.140625" style="5" customWidth="1"/>
    <col min="7664" max="7665" width="17" style="5" customWidth="1"/>
    <col min="7666" max="7916" width="9.140625" style="5"/>
    <col min="7917" max="7917" width="6.85546875" style="5" customWidth="1"/>
    <col min="7918" max="7918" width="27.85546875" style="5" customWidth="1"/>
    <col min="7919" max="7919" width="143.140625" style="5" customWidth="1"/>
    <col min="7920" max="7921" width="17" style="5" customWidth="1"/>
    <col min="7922" max="8172" width="9.140625" style="5"/>
    <col min="8173" max="8173" width="6.85546875" style="5" customWidth="1"/>
    <col min="8174" max="8174" width="27.85546875" style="5" customWidth="1"/>
    <col min="8175" max="8175" width="143.140625" style="5" customWidth="1"/>
    <col min="8176" max="8177" width="17" style="5" customWidth="1"/>
    <col min="8178" max="8428" width="9.140625" style="5"/>
    <col min="8429" max="8429" width="6.85546875" style="5" customWidth="1"/>
    <col min="8430" max="8430" width="27.85546875" style="5" customWidth="1"/>
    <col min="8431" max="8431" width="143.140625" style="5" customWidth="1"/>
    <col min="8432" max="8433" width="17" style="5" customWidth="1"/>
    <col min="8434" max="8684" width="9.140625" style="5"/>
    <col min="8685" max="8685" width="6.85546875" style="5" customWidth="1"/>
    <col min="8686" max="8686" width="27.85546875" style="5" customWidth="1"/>
    <col min="8687" max="8687" width="143.140625" style="5" customWidth="1"/>
    <col min="8688" max="8689" width="17" style="5" customWidth="1"/>
    <col min="8690" max="8940" width="9.140625" style="5"/>
    <col min="8941" max="8941" width="6.85546875" style="5" customWidth="1"/>
    <col min="8942" max="8942" width="27.85546875" style="5" customWidth="1"/>
    <col min="8943" max="8943" width="143.140625" style="5" customWidth="1"/>
    <col min="8944" max="8945" width="17" style="5" customWidth="1"/>
    <col min="8946" max="9196" width="9.140625" style="5"/>
    <col min="9197" max="9197" width="6.85546875" style="5" customWidth="1"/>
    <col min="9198" max="9198" width="27.85546875" style="5" customWidth="1"/>
    <col min="9199" max="9199" width="143.140625" style="5" customWidth="1"/>
    <col min="9200" max="9201" width="17" style="5" customWidth="1"/>
    <col min="9202" max="9452" width="9.140625" style="5"/>
    <col min="9453" max="9453" width="6.85546875" style="5" customWidth="1"/>
    <col min="9454" max="9454" width="27.85546875" style="5" customWidth="1"/>
    <col min="9455" max="9455" width="143.140625" style="5" customWidth="1"/>
    <col min="9456" max="9457" width="17" style="5" customWidth="1"/>
    <col min="9458" max="9708" width="9.140625" style="5"/>
    <col min="9709" max="9709" width="6.85546875" style="5" customWidth="1"/>
    <col min="9710" max="9710" width="27.85546875" style="5" customWidth="1"/>
    <col min="9711" max="9711" width="143.140625" style="5" customWidth="1"/>
    <col min="9712" max="9713" width="17" style="5" customWidth="1"/>
    <col min="9714" max="9964" width="9.140625" style="5"/>
    <col min="9965" max="9965" width="6.85546875" style="5" customWidth="1"/>
    <col min="9966" max="9966" width="27.85546875" style="5" customWidth="1"/>
    <col min="9967" max="9967" width="143.140625" style="5" customWidth="1"/>
    <col min="9968" max="9969" width="17" style="5" customWidth="1"/>
    <col min="9970" max="10220" width="9.140625" style="5"/>
    <col min="10221" max="10221" width="6.85546875" style="5" customWidth="1"/>
    <col min="10222" max="10222" width="27.85546875" style="5" customWidth="1"/>
    <col min="10223" max="10223" width="143.140625" style="5" customWidth="1"/>
    <col min="10224" max="10225" width="17" style="5" customWidth="1"/>
    <col min="10226" max="10476" width="9.140625" style="5"/>
    <col min="10477" max="10477" width="6.85546875" style="5" customWidth="1"/>
    <col min="10478" max="10478" width="27.85546875" style="5" customWidth="1"/>
    <col min="10479" max="10479" width="143.140625" style="5" customWidth="1"/>
    <col min="10480" max="10481" width="17" style="5" customWidth="1"/>
    <col min="10482" max="10732" width="9.140625" style="5"/>
    <col min="10733" max="10733" width="6.85546875" style="5" customWidth="1"/>
    <col min="10734" max="10734" width="27.85546875" style="5" customWidth="1"/>
    <col min="10735" max="10735" width="143.140625" style="5" customWidth="1"/>
    <col min="10736" max="10737" width="17" style="5" customWidth="1"/>
    <col min="10738" max="10988" width="9.140625" style="5"/>
    <col min="10989" max="10989" width="6.85546875" style="5" customWidth="1"/>
    <col min="10990" max="10990" width="27.85546875" style="5" customWidth="1"/>
    <col min="10991" max="10991" width="143.140625" style="5" customWidth="1"/>
    <col min="10992" max="10993" width="17" style="5" customWidth="1"/>
    <col min="10994" max="11244" width="9.140625" style="5"/>
    <col min="11245" max="11245" width="6.85546875" style="5" customWidth="1"/>
    <col min="11246" max="11246" width="27.85546875" style="5" customWidth="1"/>
    <col min="11247" max="11247" width="143.140625" style="5" customWidth="1"/>
    <col min="11248" max="11249" width="17" style="5" customWidth="1"/>
    <col min="11250" max="11500" width="9.140625" style="5"/>
    <col min="11501" max="11501" width="6.85546875" style="5" customWidth="1"/>
    <col min="11502" max="11502" width="27.85546875" style="5" customWidth="1"/>
    <col min="11503" max="11503" width="143.140625" style="5" customWidth="1"/>
    <col min="11504" max="11505" width="17" style="5" customWidth="1"/>
    <col min="11506" max="11756" width="9.140625" style="5"/>
    <col min="11757" max="11757" width="6.85546875" style="5" customWidth="1"/>
    <col min="11758" max="11758" width="27.85546875" style="5" customWidth="1"/>
    <col min="11759" max="11759" width="143.140625" style="5" customWidth="1"/>
    <col min="11760" max="11761" width="17" style="5" customWidth="1"/>
    <col min="11762" max="12012" width="9.140625" style="5"/>
    <col min="12013" max="12013" width="6.85546875" style="5" customWidth="1"/>
    <col min="12014" max="12014" width="27.85546875" style="5" customWidth="1"/>
    <col min="12015" max="12015" width="143.140625" style="5" customWidth="1"/>
    <col min="12016" max="12017" width="17" style="5" customWidth="1"/>
    <col min="12018" max="12268" width="9.140625" style="5"/>
    <col min="12269" max="12269" width="6.85546875" style="5" customWidth="1"/>
    <col min="12270" max="12270" width="27.85546875" style="5" customWidth="1"/>
    <col min="12271" max="12271" width="143.140625" style="5" customWidth="1"/>
    <col min="12272" max="12273" width="17" style="5" customWidth="1"/>
    <col min="12274" max="12524" width="9.140625" style="5"/>
    <col min="12525" max="12525" width="6.85546875" style="5" customWidth="1"/>
    <col min="12526" max="12526" width="27.85546875" style="5" customWidth="1"/>
    <col min="12527" max="12527" width="143.140625" style="5" customWidth="1"/>
    <col min="12528" max="12529" width="17" style="5" customWidth="1"/>
    <col min="12530" max="12780" width="9.140625" style="5"/>
    <col min="12781" max="12781" width="6.85546875" style="5" customWidth="1"/>
    <col min="12782" max="12782" width="27.85546875" style="5" customWidth="1"/>
    <col min="12783" max="12783" width="143.140625" style="5" customWidth="1"/>
    <col min="12784" max="12785" width="17" style="5" customWidth="1"/>
    <col min="12786" max="13036" width="9.140625" style="5"/>
    <col min="13037" max="13037" width="6.85546875" style="5" customWidth="1"/>
    <col min="13038" max="13038" width="27.85546875" style="5" customWidth="1"/>
    <col min="13039" max="13039" width="143.140625" style="5" customWidth="1"/>
    <col min="13040" max="13041" width="17" style="5" customWidth="1"/>
    <col min="13042" max="13292" width="9.140625" style="5"/>
    <col min="13293" max="13293" width="6.85546875" style="5" customWidth="1"/>
    <col min="13294" max="13294" width="27.85546875" style="5" customWidth="1"/>
    <col min="13295" max="13295" width="143.140625" style="5" customWidth="1"/>
    <col min="13296" max="13297" width="17" style="5" customWidth="1"/>
    <col min="13298" max="13548" width="9.140625" style="5"/>
    <col min="13549" max="13549" width="6.85546875" style="5" customWidth="1"/>
    <col min="13550" max="13550" width="27.85546875" style="5" customWidth="1"/>
    <col min="13551" max="13551" width="143.140625" style="5" customWidth="1"/>
    <col min="13552" max="13553" width="17" style="5" customWidth="1"/>
    <col min="13554" max="13804" width="9.140625" style="5"/>
    <col min="13805" max="13805" width="6.85546875" style="5" customWidth="1"/>
    <col min="13806" max="13806" width="27.85546875" style="5" customWidth="1"/>
    <col min="13807" max="13807" width="143.140625" style="5" customWidth="1"/>
    <col min="13808" max="13809" width="17" style="5" customWidth="1"/>
    <col min="13810" max="14060" width="9.140625" style="5"/>
    <col min="14061" max="14061" width="6.85546875" style="5" customWidth="1"/>
    <col min="14062" max="14062" width="27.85546875" style="5" customWidth="1"/>
    <col min="14063" max="14063" width="143.140625" style="5" customWidth="1"/>
    <col min="14064" max="14065" width="17" style="5" customWidth="1"/>
    <col min="14066" max="14316" width="9.140625" style="5"/>
    <col min="14317" max="14317" width="6.85546875" style="5" customWidth="1"/>
    <col min="14318" max="14318" width="27.85546875" style="5" customWidth="1"/>
    <col min="14319" max="14319" width="143.140625" style="5" customWidth="1"/>
    <col min="14320" max="14321" width="17" style="5" customWidth="1"/>
    <col min="14322" max="14572" width="9.140625" style="5"/>
    <col min="14573" max="14573" width="6.85546875" style="5" customWidth="1"/>
    <col min="14574" max="14574" width="27.85546875" style="5" customWidth="1"/>
    <col min="14575" max="14575" width="143.140625" style="5" customWidth="1"/>
    <col min="14576" max="14577" width="17" style="5" customWidth="1"/>
    <col min="14578" max="14828" width="9.140625" style="5"/>
    <col min="14829" max="14829" width="6.85546875" style="5" customWidth="1"/>
    <col min="14830" max="14830" width="27.85546875" style="5" customWidth="1"/>
    <col min="14831" max="14831" width="143.140625" style="5" customWidth="1"/>
    <col min="14832" max="14833" width="17" style="5" customWidth="1"/>
    <col min="14834" max="15084" width="9.140625" style="5"/>
    <col min="15085" max="15085" width="6.85546875" style="5" customWidth="1"/>
    <col min="15086" max="15086" width="27.85546875" style="5" customWidth="1"/>
    <col min="15087" max="15087" width="143.140625" style="5" customWidth="1"/>
    <col min="15088" max="15089" width="17" style="5" customWidth="1"/>
    <col min="15090" max="15340" width="9.140625" style="5"/>
    <col min="15341" max="15341" width="6.85546875" style="5" customWidth="1"/>
    <col min="15342" max="15342" width="27.85546875" style="5" customWidth="1"/>
    <col min="15343" max="15343" width="143.140625" style="5" customWidth="1"/>
    <col min="15344" max="15345" width="17" style="5" customWidth="1"/>
    <col min="15346" max="15596" width="9.140625" style="5"/>
    <col min="15597" max="15597" width="6.85546875" style="5" customWidth="1"/>
    <col min="15598" max="15598" width="27.85546875" style="5" customWidth="1"/>
    <col min="15599" max="15599" width="143.140625" style="5" customWidth="1"/>
    <col min="15600" max="15601" width="17" style="5" customWidth="1"/>
    <col min="15602" max="15852" width="9.140625" style="5"/>
    <col min="15853" max="15853" width="6.85546875" style="5" customWidth="1"/>
    <col min="15854" max="15854" width="27.85546875" style="5" customWidth="1"/>
    <col min="15855" max="15855" width="143.140625" style="5" customWidth="1"/>
    <col min="15856" max="15857" width="17" style="5" customWidth="1"/>
    <col min="15858" max="16108" width="9.140625" style="5"/>
    <col min="16109" max="16109" width="6.85546875" style="5" customWidth="1"/>
    <col min="16110" max="16110" width="27.85546875" style="5" customWidth="1"/>
    <col min="16111" max="16111" width="143.140625" style="5" customWidth="1"/>
    <col min="16112" max="16113" width="17" style="5" customWidth="1"/>
    <col min="16114" max="16384" width="9.140625" style="5"/>
  </cols>
  <sheetData>
    <row r="1" spans="1:14" x14ac:dyDescent="0.25">
      <c r="C1" s="5"/>
      <c r="D1" s="5"/>
      <c r="E1" s="5"/>
      <c r="F1" s="39" t="s">
        <v>92</v>
      </c>
      <c r="G1" s="5"/>
      <c r="H1" s="39" t="s">
        <v>92</v>
      </c>
      <c r="I1" s="5"/>
      <c r="J1" s="39" t="s">
        <v>143</v>
      </c>
      <c r="K1" s="5"/>
      <c r="L1" s="39" t="s">
        <v>143</v>
      </c>
      <c r="N1" s="39" t="s">
        <v>143</v>
      </c>
    </row>
    <row r="2" spans="1:14" x14ac:dyDescent="0.25">
      <c r="C2" s="5"/>
      <c r="D2" s="5"/>
      <c r="E2" s="5"/>
      <c r="F2" s="39" t="s">
        <v>106</v>
      </c>
      <c r="G2" s="5"/>
      <c r="H2" s="39" t="s">
        <v>106</v>
      </c>
      <c r="I2" s="5"/>
      <c r="J2" s="39" t="s">
        <v>106</v>
      </c>
      <c r="K2" s="5"/>
      <c r="L2" s="39" t="s">
        <v>106</v>
      </c>
      <c r="N2" s="39" t="s">
        <v>106</v>
      </c>
    </row>
    <row r="3" spans="1:14" x14ac:dyDescent="0.25">
      <c r="C3" s="5"/>
      <c r="D3" s="5"/>
      <c r="E3" s="5"/>
      <c r="F3" s="39" t="s">
        <v>107</v>
      </c>
      <c r="G3" s="5"/>
      <c r="H3" s="39" t="s">
        <v>107</v>
      </c>
      <c r="I3" s="5"/>
      <c r="J3" s="39" t="s">
        <v>107</v>
      </c>
      <c r="K3" s="5"/>
      <c r="L3" s="39" t="s">
        <v>107</v>
      </c>
      <c r="N3" s="39" t="s">
        <v>107</v>
      </c>
    </row>
    <row r="4" spans="1:14" x14ac:dyDescent="0.25">
      <c r="C4" s="5"/>
      <c r="D4" s="5"/>
      <c r="E4" s="5"/>
      <c r="F4" s="39" t="s">
        <v>108</v>
      </c>
      <c r="G4" s="5"/>
      <c r="H4" s="39" t="s">
        <v>108</v>
      </c>
      <c r="I4" s="5"/>
      <c r="J4" s="39" t="s">
        <v>108</v>
      </c>
      <c r="K4" s="5"/>
      <c r="L4" s="39" t="s">
        <v>108</v>
      </c>
      <c r="N4" s="39" t="s">
        <v>108</v>
      </c>
    </row>
    <row r="5" spans="1:14" x14ac:dyDescent="0.25">
      <c r="C5" s="5"/>
      <c r="D5" s="5"/>
      <c r="E5" s="5"/>
      <c r="F5" s="39" t="s">
        <v>109</v>
      </c>
      <c r="G5" s="5"/>
      <c r="H5" s="39" t="s">
        <v>109</v>
      </c>
      <c r="I5" s="5"/>
      <c r="J5" s="39" t="s">
        <v>109</v>
      </c>
      <c r="K5" s="5"/>
      <c r="L5" s="39" t="s">
        <v>109</v>
      </c>
      <c r="N5" s="39" t="s">
        <v>109</v>
      </c>
    </row>
    <row r="6" spans="1:14" x14ac:dyDescent="0.25">
      <c r="C6" s="5"/>
      <c r="D6" s="5"/>
      <c r="E6" s="5"/>
      <c r="F6" s="39" t="s">
        <v>110</v>
      </c>
      <c r="G6" s="5"/>
      <c r="H6" s="39" t="s">
        <v>110</v>
      </c>
      <c r="I6" s="5"/>
      <c r="J6" s="39" t="s">
        <v>110</v>
      </c>
      <c r="K6" s="5"/>
      <c r="L6" s="39" t="s">
        <v>110</v>
      </c>
      <c r="N6" s="39" t="s">
        <v>110</v>
      </c>
    </row>
    <row r="7" spans="1:14" x14ac:dyDescent="0.25">
      <c r="C7" s="5"/>
      <c r="D7" s="5"/>
      <c r="E7" s="5"/>
      <c r="F7" s="39" t="s">
        <v>134</v>
      </c>
      <c r="G7" s="5"/>
      <c r="H7" s="39" t="s">
        <v>139</v>
      </c>
      <c r="I7" s="5"/>
      <c r="J7" s="39" t="s">
        <v>145</v>
      </c>
      <c r="K7" s="5"/>
      <c r="L7" s="39" t="s">
        <v>146</v>
      </c>
      <c r="N7" s="39" t="s">
        <v>155</v>
      </c>
    </row>
    <row r="8" spans="1:14" x14ac:dyDescent="0.25">
      <c r="C8" s="5"/>
      <c r="D8" s="5"/>
      <c r="E8" s="5"/>
      <c r="F8" s="39"/>
      <c r="G8" s="5"/>
      <c r="H8" s="5"/>
      <c r="I8" s="5"/>
      <c r="J8" s="39"/>
      <c r="K8" s="5"/>
      <c r="L8" s="39"/>
      <c r="N8" s="39"/>
    </row>
    <row r="9" spans="1:14" x14ac:dyDescent="0.25">
      <c r="M9" s="34"/>
    </row>
    <row r="10" spans="1:14" x14ac:dyDescent="0.25">
      <c r="D10" s="22" t="s">
        <v>92</v>
      </c>
      <c r="E10" s="5"/>
      <c r="F10" s="22" t="s">
        <v>105</v>
      </c>
      <c r="G10" s="5"/>
      <c r="H10" s="22" t="s">
        <v>92</v>
      </c>
      <c r="I10" s="5"/>
      <c r="J10" s="22" t="s">
        <v>92</v>
      </c>
      <c r="K10" s="5"/>
      <c r="L10" s="22" t="s">
        <v>92</v>
      </c>
      <c r="N10" s="22" t="s">
        <v>92</v>
      </c>
    </row>
    <row r="11" spans="1:14" x14ac:dyDescent="0.25">
      <c r="D11" s="23" t="s">
        <v>93</v>
      </c>
      <c r="E11" s="5"/>
      <c r="F11" s="23" t="s">
        <v>93</v>
      </c>
      <c r="G11" s="5"/>
      <c r="H11" s="23" t="s">
        <v>93</v>
      </c>
      <c r="I11" s="5"/>
      <c r="J11" s="23" t="s">
        <v>93</v>
      </c>
      <c r="K11" s="5"/>
      <c r="L11" s="23" t="s">
        <v>93</v>
      </c>
      <c r="N11" s="23" t="s">
        <v>93</v>
      </c>
    </row>
    <row r="12" spans="1:14" x14ac:dyDescent="0.25">
      <c r="D12" s="23" t="s">
        <v>94</v>
      </c>
      <c r="E12" s="5"/>
      <c r="F12" s="23" t="s">
        <v>94</v>
      </c>
      <c r="G12" s="5"/>
      <c r="H12" s="23" t="s">
        <v>94</v>
      </c>
      <c r="I12" s="5"/>
      <c r="J12" s="23" t="s">
        <v>94</v>
      </c>
      <c r="K12" s="5"/>
      <c r="L12" s="23" t="s">
        <v>94</v>
      </c>
      <c r="N12" s="23" t="s">
        <v>94</v>
      </c>
    </row>
    <row r="13" spans="1:14" x14ac:dyDescent="0.25">
      <c r="D13" s="23" t="s">
        <v>95</v>
      </c>
      <c r="E13" s="5"/>
      <c r="F13" s="23" t="s">
        <v>95</v>
      </c>
      <c r="G13" s="5"/>
      <c r="H13" s="23" t="s">
        <v>95</v>
      </c>
      <c r="I13" s="5"/>
      <c r="J13" s="23" t="s">
        <v>95</v>
      </c>
      <c r="K13" s="5"/>
      <c r="L13" s="23" t="s">
        <v>95</v>
      </c>
      <c r="N13" s="23" t="s">
        <v>95</v>
      </c>
    </row>
    <row r="14" spans="1:14" x14ac:dyDescent="0.25">
      <c r="D14" s="24" t="s">
        <v>102</v>
      </c>
      <c r="E14" s="5"/>
      <c r="F14" s="24" t="s">
        <v>102</v>
      </c>
      <c r="G14" s="5"/>
      <c r="H14" s="24" t="s">
        <v>102</v>
      </c>
      <c r="I14" s="5"/>
      <c r="J14" s="24" t="s">
        <v>102</v>
      </c>
      <c r="K14" s="5"/>
      <c r="L14" s="24" t="s">
        <v>102</v>
      </c>
      <c r="N14" s="24" t="s">
        <v>102</v>
      </c>
    </row>
    <row r="16" spans="1:14" ht="15" x14ac:dyDescent="0.25">
      <c r="A16" s="1"/>
      <c r="D16" s="4"/>
      <c r="E16" s="35"/>
      <c r="F16" s="50"/>
      <c r="G16" s="35"/>
      <c r="H16" s="35"/>
      <c r="I16" s="35"/>
      <c r="J16" s="50"/>
      <c r="K16" s="35"/>
      <c r="L16" s="50"/>
    </row>
    <row r="17" spans="1:231" x14ac:dyDescent="0.25">
      <c r="A17" s="98" t="s">
        <v>0</v>
      </c>
      <c r="B17" s="98"/>
      <c r="C17" s="98"/>
      <c r="D17" s="4"/>
      <c r="E17" s="35"/>
      <c r="F17" s="50"/>
      <c r="G17" s="35"/>
      <c r="H17" s="35"/>
      <c r="I17" s="35"/>
      <c r="J17" s="50"/>
      <c r="K17" s="35"/>
      <c r="L17" s="50"/>
    </row>
    <row r="18" spans="1:231" x14ac:dyDescent="0.25">
      <c r="A18" s="1"/>
      <c r="C18" s="6"/>
      <c r="D18" s="4" t="s">
        <v>1</v>
      </c>
      <c r="E18" s="35"/>
      <c r="F18" s="50"/>
      <c r="G18" s="35"/>
      <c r="H18" s="35"/>
      <c r="I18" s="35"/>
      <c r="J18" s="50"/>
      <c r="K18" s="35"/>
      <c r="L18" s="50"/>
    </row>
    <row r="19" spans="1:231" s="11" customFormat="1" ht="44.25" customHeight="1" x14ac:dyDescent="0.25">
      <c r="A19" s="7" t="s">
        <v>2</v>
      </c>
      <c r="B19" s="8" t="s">
        <v>3</v>
      </c>
      <c r="C19" s="9" t="s">
        <v>4</v>
      </c>
      <c r="D19" s="10" t="s">
        <v>5</v>
      </c>
      <c r="E19" s="33" t="s">
        <v>104</v>
      </c>
      <c r="F19" s="51" t="s">
        <v>136</v>
      </c>
      <c r="G19" s="33" t="s">
        <v>135</v>
      </c>
      <c r="H19" s="51" t="s">
        <v>140</v>
      </c>
      <c r="I19" s="33" t="s">
        <v>141</v>
      </c>
      <c r="J19" s="51" t="s">
        <v>148</v>
      </c>
      <c r="K19" s="33" t="s">
        <v>147</v>
      </c>
      <c r="L19" s="51" t="s">
        <v>5</v>
      </c>
      <c r="M19" s="33" t="s">
        <v>154</v>
      </c>
      <c r="N19" s="51" t="s">
        <v>5</v>
      </c>
      <c r="HU19" s="12"/>
      <c r="HV19" s="12"/>
      <c r="HW19" s="12"/>
    </row>
    <row r="20" spans="1:231" ht="26.25" customHeight="1" x14ac:dyDescent="0.25">
      <c r="A20" s="53"/>
      <c r="B20" s="54" t="s">
        <v>6</v>
      </c>
      <c r="C20" s="55" t="s">
        <v>7</v>
      </c>
      <c r="D20" s="56">
        <f>SUM(D21)</f>
        <v>1716120.03</v>
      </c>
      <c r="E20" s="37">
        <f t="shared" ref="E20:L20" si="0">E21+E125+E134</f>
        <v>143407.04580999998</v>
      </c>
      <c r="F20" s="76">
        <f t="shared" si="0"/>
        <v>1859527.0758099998</v>
      </c>
      <c r="G20" s="48">
        <f t="shared" si="0"/>
        <v>33611.879740000004</v>
      </c>
      <c r="H20" s="56">
        <f t="shared" si="0"/>
        <v>1893138.9555500001</v>
      </c>
      <c r="I20" s="48">
        <f t="shared" si="0"/>
        <v>17291.446769999999</v>
      </c>
      <c r="J20" s="89">
        <f t="shared" si="0"/>
        <v>1910430.4023200001</v>
      </c>
      <c r="K20" s="48">
        <f t="shared" si="0"/>
        <v>40316.400000000001</v>
      </c>
      <c r="L20" s="56">
        <f t="shared" si="0"/>
        <v>1950746.80232</v>
      </c>
      <c r="M20" s="37">
        <f t="shared" ref="M20" si="1">M21+M125+M134</f>
        <v>-68726.053799999994</v>
      </c>
      <c r="N20" s="56">
        <f>N21+N125+N134</f>
        <v>1882020.7485200001</v>
      </c>
      <c r="HU20" s="13"/>
      <c r="HV20" s="13"/>
      <c r="HW20" s="13"/>
    </row>
    <row r="21" spans="1:231" s="74" customFormat="1" ht="33" customHeight="1" x14ac:dyDescent="0.25">
      <c r="A21" s="41"/>
      <c r="B21" s="57" t="s">
        <v>8</v>
      </c>
      <c r="C21" s="58" t="s">
        <v>9</v>
      </c>
      <c r="D21" s="56">
        <f>SUM(D22,D26,D74,D107)</f>
        <v>1716120.03</v>
      </c>
      <c r="E21" s="37">
        <f t="shared" ref="E21:L21" si="2">E22+E26+E74+E107</f>
        <v>161321.34696</v>
      </c>
      <c r="F21" s="76">
        <f t="shared" si="2"/>
        <v>1877441.3769599998</v>
      </c>
      <c r="G21" s="48">
        <f t="shared" si="2"/>
        <v>33611.879740000004</v>
      </c>
      <c r="H21" s="56">
        <f t="shared" si="2"/>
        <v>1911053.2567</v>
      </c>
      <c r="I21" s="48">
        <f t="shared" si="2"/>
        <v>17291.446769999999</v>
      </c>
      <c r="J21" s="89">
        <f t="shared" si="2"/>
        <v>1928344.7034700001</v>
      </c>
      <c r="K21" s="48">
        <f t="shared" si="2"/>
        <v>40316.400000000001</v>
      </c>
      <c r="L21" s="56">
        <f t="shared" si="2"/>
        <v>1968661.10347</v>
      </c>
      <c r="M21" s="37">
        <f t="shared" ref="M21" si="3">M22+M26+M74+M107</f>
        <v>-296.05379999999991</v>
      </c>
      <c r="N21" s="56">
        <f>N22+N26+N74+N107</f>
        <v>1968365.0496700001</v>
      </c>
      <c r="HU21" s="75"/>
      <c r="HV21" s="75"/>
      <c r="HW21" s="75"/>
    </row>
    <row r="22" spans="1:231" ht="21" customHeight="1" x14ac:dyDescent="0.25">
      <c r="A22" s="41"/>
      <c r="B22" s="60" t="s">
        <v>10</v>
      </c>
      <c r="C22" s="26" t="s">
        <v>11</v>
      </c>
      <c r="D22" s="52">
        <f t="shared" ref="D22:L22" si="4">SUM(D23:D25)</f>
        <v>145432.9</v>
      </c>
      <c r="E22" s="61">
        <f t="shared" si="4"/>
        <v>1013.73</v>
      </c>
      <c r="F22" s="77">
        <f t="shared" si="4"/>
        <v>146446.63</v>
      </c>
      <c r="G22" s="48">
        <f t="shared" si="4"/>
        <v>0</v>
      </c>
      <c r="H22" s="52">
        <f t="shared" si="4"/>
        <v>146446.63</v>
      </c>
      <c r="I22" s="48">
        <f t="shared" si="4"/>
        <v>0</v>
      </c>
      <c r="J22" s="90">
        <f t="shared" si="4"/>
        <v>146446.63</v>
      </c>
      <c r="K22" s="48">
        <f t="shared" si="4"/>
        <v>50</v>
      </c>
      <c r="L22" s="52">
        <f t="shared" si="4"/>
        <v>146496.63</v>
      </c>
      <c r="M22" s="37">
        <f t="shared" ref="M22:N22" si="5">SUM(M23:M25)</f>
        <v>0</v>
      </c>
      <c r="N22" s="52">
        <f t="shared" si="5"/>
        <v>146496.63</v>
      </c>
      <c r="HU22" s="13"/>
      <c r="HV22" s="13"/>
      <c r="HW22" s="13"/>
    </row>
    <row r="23" spans="1:231" ht="19.5" customHeight="1" x14ac:dyDescent="0.25">
      <c r="A23" s="41">
        <v>923</v>
      </c>
      <c r="B23" s="42" t="s">
        <v>12</v>
      </c>
      <c r="C23" s="40" t="s">
        <v>13</v>
      </c>
      <c r="D23" s="52">
        <v>145432.9</v>
      </c>
      <c r="E23" s="36"/>
      <c r="F23" s="77">
        <f>SUM(D23:E23)</f>
        <v>145432.9</v>
      </c>
      <c r="G23" s="45"/>
      <c r="H23" s="52">
        <f>SUM(D23:E23)</f>
        <v>145432.9</v>
      </c>
      <c r="I23" s="45"/>
      <c r="J23" s="91">
        <f>SUM(F23:G23)</f>
        <v>145432.9</v>
      </c>
      <c r="K23" s="45"/>
      <c r="L23" s="14">
        <f>SUM(H23:I23)</f>
        <v>145432.9</v>
      </c>
      <c r="M23" s="36"/>
      <c r="N23" s="14">
        <f>SUM(J23:K23)</f>
        <v>145432.9</v>
      </c>
      <c r="HU23" s="13"/>
      <c r="HV23" s="13"/>
      <c r="HW23" s="13"/>
    </row>
    <row r="24" spans="1:231" ht="19.5" customHeight="1" x14ac:dyDescent="0.25">
      <c r="A24" s="41"/>
      <c r="B24" s="42" t="s">
        <v>112</v>
      </c>
      <c r="C24" s="40" t="s">
        <v>111</v>
      </c>
      <c r="D24" s="14"/>
      <c r="E24" s="36">
        <v>1013.73</v>
      </c>
      <c r="F24" s="78">
        <f>SUM(D24:E24)</f>
        <v>1013.73</v>
      </c>
      <c r="G24" s="45"/>
      <c r="H24" s="14">
        <f>SUM(D24:E24)</f>
        <v>1013.73</v>
      </c>
      <c r="I24" s="45"/>
      <c r="J24" s="91">
        <f>H24+I24</f>
        <v>1013.73</v>
      </c>
      <c r="K24" s="45"/>
      <c r="L24" s="14">
        <f>J24+K24</f>
        <v>1013.73</v>
      </c>
      <c r="M24" s="36"/>
      <c r="N24" s="14">
        <f>L24+M24</f>
        <v>1013.73</v>
      </c>
      <c r="HU24" s="13"/>
      <c r="HV24" s="13"/>
      <c r="HW24" s="13"/>
    </row>
    <row r="25" spans="1:231" ht="31.7" customHeight="1" x14ac:dyDescent="0.25">
      <c r="A25" s="41"/>
      <c r="B25" s="42" t="s">
        <v>149</v>
      </c>
      <c r="C25" s="40" t="s">
        <v>153</v>
      </c>
      <c r="D25" s="52"/>
      <c r="E25" s="36"/>
      <c r="F25" s="77"/>
      <c r="G25" s="45"/>
      <c r="H25" s="52"/>
      <c r="I25" s="45"/>
      <c r="J25" s="90"/>
      <c r="K25" s="45">
        <v>50</v>
      </c>
      <c r="L25" s="14">
        <f>J25+K25</f>
        <v>50</v>
      </c>
      <c r="M25" s="36"/>
      <c r="N25" s="14">
        <f>L25+M25</f>
        <v>50</v>
      </c>
      <c r="HU25" s="13"/>
      <c r="HV25" s="13"/>
      <c r="HW25" s="13"/>
    </row>
    <row r="26" spans="1:231" ht="19.5" customHeight="1" x14ac:dyDescent="0.25">
      <c r="A26" s="41"/>
      <c r="B26" s="60" t="s">
        <v>14</v>
      </c>
      <c r="C26" s="26" t="s">
        <v>15</v>
      </c>
      <c r="D26" s="52">
        <f t="shared" ref="D26:J26" si="6">SUM(D70,D68,D62,D52,D44,D32,D27)</f>
        <v>877657.13</v>
      </c>
      <c r="E26" s="37">
        <f t="shared" si="6"/>
        <v>163467.43867</v>
      </c>
      <c r="F26" s="77">
        <f t="shared" si="6"/>
        <v>1041124.5686699999</v>
      </c>
      <c r="G26" s="48">
        <f t="shared" si="6"/>
        <v>78.379800000000003</v>
      </c>
      <c r="H26" s="52">
        <f t="shared" si="6"/>
        <v>1041202.9484699999</v>
      </c>
      <c r="I26" s="48">
        <f t="shared" si="6"/>
        <v>0</v>
      </c>
      <c r="J26" s="90">
        <f t="shared" si="6"/>
        <v>1041202.9484699999</v>
      </c>
      <c r="K26" s="48">
        <f t="shared" ref="K26:L26" si="7">SUM(K70,K68,K62,K52,K44,K32,K27)</f>
        <v>8440.2999999999993</v>
      </c>
      <c r="L26" s="52">
        <f t="shared" si="7"/>
        <v>1049643.24847</v>
      </c>
      <c r="M26" s="37">
        <f t="shared" ref="M26:N26" si="8">SUM(M70,M68,M62,M52,M44,M32,M27)</f>
        <v>1747.3190000000002</v>
      </c>
      <c r="N26" s="52">
        <f t="shared" si="8"/>
        <v>1051390.5674699999</v>
      </c>
      <c r="HU26" s="13"/>
      <c r="HV26" s="13"/>
      <c r="HW26" s="13"/>
    </row>
    <row r="27" spans="1:231" s="16" customFormat="1" ht="19.5" customHeight="1" x14ac:dyDescent="0.25">
      <c r="A27" s="62">
        <v>912</v>
      </c>
      <c r="B27" s="60" t="s">
        <v>16</v>
      </c>
      <c r="C27" s="27"/>
      <c r="D27" s="15">
        <f t="shared" ref="D27:J27" si="9">SUM(D28:D31)</f>
        <v>21913.4</v>
      </c>
      <c r="E27" s="37">
        <f t="shared" si="9"/>
        <v>2291.1053200000001</v>
      </c>
      <c r="F27" s="79">
        <f t="shared" si="9"/>
        <v>24204.50532</v>
      </c>
      <c r="G27" s="48">
        <f t="shared" si="9"/>
        <v>0</v>
      </c>
      <c r="H27" s="15">
        <f t="shared" si="9"/>
        <v>24204.50532</v>
      </c>
      <c r="I27" s="48">
        <f t="shared" si="9"/>
        <v>0</v>
      </c>
      <c r="J27" s="92">
        <f t="shared" si="9"/>
        <v>24204.50532</v>
      </c>
      <c r="K27" s="48">
        <f t="shared" ref="K27:L27" si="10">SUM(K28:K31)</f>
        <v>0</v>
      </c>
      <c r="L27" s="15">
        <f t="shared" si="10"/>
        <v>24204.50532</v>
      </c>
      <c r="M27" s="37">
        <f t="shared" ref="M27:N27" si="11">SUM(M28:M31)</f>
        <v>0</v>
      </c>
      <c r="N27" s="15">
        <f t="shared" si="11"/>
        <v>24204.50532</v>
      </c>
      <c r="HU27" s="17"/>
      <c r="HV27" s="17"/>
      <c r="HW27" s="17"/>
    </row>
    <row r="28" spans="1:231" ht="19.5" customHeight="1" x14ac:dyDescent="0.25">
      <c r="A28" s="41"/>
      <c r="B28" s="42" t="s">
        <v>131</v>
      </c>
      <c r="C28" s="25" t="s">
        <v>103</v>
      </c>
      <c r="D28" s="14"/>
      <c r="E28" s="36">
        <v>2291.1</v>
      </c>
      <c r="F28" s="78">
        <f>D28+E28</f>
        <v>2291.1</v>
      </c>
      <c r="G28" s="45"/>
      <c r="H28" s="14">
        <f>F28+G28</f>
        <v>2291.1</v>
      </c>
      <c r="I28" s="45"/>
      <c r="J28" s="91">
        <f>H28+I28</f>
        <v>2291.1</v>
      </c>
      <c r="K28" s="45"/>
      <c r="L28" s="14">
        <f>J28+K28</f>
        <v>2291.1</v>
      </c>
      <c r="M28" s="36"/>
      <c r="N28" s="14">
        <f>L28+M28</f>
        <v>2291.1</v>
      </c>
      <c r="HU28" s="13"/>
      <c r="HV28" s="13"/>
      <c r="HW28" s="13"/>
    </row>
    <row r="29" spans="1:231" ht="31.5" x14ac:dyDescent="0.25">
      <c r="A29" s="41"/>
      <c r="B29" s="63" t="s">
        <v>17</v>
      </c>
      <c r="C29" s="25" t="s">
        <v>97</v>
      </c>
      <c r="D29" s="14">
        <v>375</v>
      </c>
      <c r="E29" s="36"/>
      <c r="F29" s="78">
        <f>D29+E29</f>
        <v>375</v>
      </c>
      <c r="G29" s="45"/>
      <c r="H29" s="14">
        <f t="shared" ref="H29:H31" si="12">F29+G29</f>
        <v>375</v>
      </c>
      <c r="I29" s="45"/>
      <c r="J29" s="91">
        <f t="shared" ref="J29:J31" si="13">H29+I29</f>
        <v>375</v>
      </c>
      <c r="K29" s="45"/>
      <c r="L29" s="14">
        <f t="shared" ref="L29:L31" si="14">J29+K29</f>
        <v>375</v>
      </c>
      <c r="M29" s="36"/>
      <c r="N29" s="14">
        <f t="shared" ref="N29:N31" si="15">L29+M29</f>
        <v>375</v>
      </c>
      <c r="HU29" s="13"/>
      <c r="HV29" s="13"/>
      <c r="HW29" s="13"/>
    </row>
    <row r="30" spans="1:231" ht="31.5" x14ac:dyDescent="0.25">
      <c r="A30" s="41"/>
      <c r="B30" s="63" t="s">
        <v>17</v>
      </c>
      <c r="C30" s="25" t="s">
        <v>18</v>
      </c>
      <c r="D30" s="14">
        <v>11048.4</v>
      </c>
      <c r="E30" s="36">
        <v>5.3200000000000001E-3</v>
      </c>
      <c r="F30" s="78">
        <f t="shared" ref="F30:F31" si="16">D30+E30</f>
        <v>11048.40532</v>
      </c>
      <c r="G30" s="45"/>
      <c r="H30" s="14">
        <f t="shared" si="12"/>
        <v>11048.40532</v>
      </c>
      <c r="I30" s="45"/>
      <c r="J30" s="91">
        <f t="shared" si="13"/>
        <v>11048.40532</v>
      </c>
      <c r="K30" s="45"/>
      <c r="L30" s="14">
        <f t="shared" si="14"/>
        <v>11048.40532</v>
      </c>
      <c r="M30" s="36"/>
      <c r="N30" s="14">
        <f t="shared" si="15"/>
        <v>11048.40532</v>
      </c>
      <c r="HU30" s="13"/>
      <c r="HV30" s="13"/>
      <c r="HW30" s="13"/>
    </row>
    <row r="31" spans="1:231" ht="22.7" customHeight="1" x14ac:dyDescent="0.25">
      <c r="A31" s="41"/>
      <c r="B31" s="63" t="s">
        <v>17</v>
      </c>
      <c r="C31" s="25" t="s">
        <v>19</v>
      </c>
      <c r="D31" s="14">
        <v>10490</v>
      </c>
      <c r="E31" s="36"/>
      <c r="F31" s="78">
        <f t="shared" si="16"/>
        <v>10490</v>
      </c>
      <c r="G31" s="45"/>
      <c r="H31" s="14">
        <f t="shared" si="12"/>
        <v>10490</v>
      </c>
      <c r="I31" s="45"/>
      <c r="J31" s="91">
        <f t="shared" si="13"/>
        <v>10490</v>
      </c>
      <c r="K31" s="45"/>
      <c r="L31" s="14">
        <f t="shared" si="14"/>
        <v>10490</v>
      </c>
      <c r="M31" s="36"/>
      <c r="N31" s="14">
        <f t="shared" si="15"/>
        <v>10490</v>
      </c>
      <c r="HU31" s="13"/>
      <c r="HV31" s="13"/>
      <c r="HW31" s="13"/>
    </row>
    <row r="32" spans="1:231" s="16" customFormat="1" ht="30" customHeight="1" x14ac:dyDescent="0.25">
      <c r="A32" s="62">
        <v>914</v>
      </c>
      <c r="B32" s="60" t="s">
        <v>16</v>
      </c>
      <c r="C32" s="26"/>
      <c r="D32" s="15">
        <f t="shared" ref="D32:J32" si="17">SUM(D33:D43)</f>
        <v>286978.8</v>
      </c>
      <c r="E32" s="37">
        <f t="shared" si="17"/>
        <v>9341.3986199999927</v>
      </c>
      <c r="F32" s="79">
        <f t="shared" si="17"/>
        <v>296320.19861999998</v>
      </c>
      <c r="G32" s="48">
        <f t="shared" si="17"/>
        <v>0</v>
      </c>
      <c r="H32" s="15">
        <f t="shared" si="17"/>
        <v>296320.19861999998</v>
      </c>
      <c r="I32" s="48">
        <f t="shared" si="17"/>
        <v>0</v>
      </c>
      <c r="J32" s="92">
        <f t="shared" si="17"/>
        <v>296320.19861999998</v>
      </c>
      <c r="K32" s="48">
        <f t="shared" ref="K32:L32" si="18">SUM(K33:K43)</f>
        <v>7405.5</v>
      </c>
      <c r="L32" s="15">
        <f t="shared" si="18"/>
        <v>303725.69861999998</v>
      </c>
      <c r="M32" s="37">
        <f t="shared" ref="M32:N32" si="19">SUM(M33:M43)</f>
        <v>0</v>
      </c>
      <c r="N32" s="15">
        <f t="shared" si="19"/>
        <v>303725.69861999998</v>
      </c>
      <c r="HU32" s="17"/>
      <c r="HV32" s="17"/>
      <c r="HW32" s="17"/>
    </row>
    <row r="33" spans="1:231" ht="19.5" hidden="1" x14ac:dyDescent="0.25">
      <c r="A33" s="41"/>
      <c r="B33" s="63" t="s">
        <v>20</v>
      </c>
      <c r="C33" s="28" t="s">
        <v>21</v>
      </c>
      <c r="D33" s="18"/>
      <c r="E33" s="36"/>
      <c r="F33" s="80"/>
      <c r="G33" s="45"/>
      <c r="H33" s="18"/>
      <c r="I33" s="45"/>
      <c r="J33" s="93"/>
      <c r="K33" s="45"/>
      <c r="L33" s="18"/>
      <c r="M33" s="36"/>
      <c r="N33" s="18"/>
      <c r="HU33" s="13"/>
      <c r="HV33" s="13"/>
      <c r="HW33" s="13"/>
    </row>
    <row r="34" spans="1:231" ht="35.25" customHeight="1" x14ac:dyDescent="0.25">
      <c r="A34" s="41"/>
      <c r="B34" s="42" t="s">
        <v>113</v>
      </c>
      <c r="C34" s="25" t="s">
        <v>114</v>
      </c>
      <c r="D34" s="18"/>
      <c r="E34" s="36">
        <v>914.47235999999998</v>
      </c>
      <c r="F34" s="78">
        <f t="shared" ref="F34:F51" si="20">D34+E34</f>
        <v>914.47235999999998</v>
      </c>
      <c r="G34" s="85"/>
      <c r="H34" s="14">
        <f>F34+G34</f>
        <v>914.47235999999998</v>
      </c>
      <c r="I34" s="85"/>
      <c r="J34" s="91">
        <f t="shared" ref="J34:J51" si="21">H34+I34</f>
        <v>914.47235999999998</v>
      </c>
      <c r="K34" s="85"/>
      <c r="L34" s="14">
        <f t="shared" ref="L34:L43" si="22">J34+K34</f>
        <v>914.47235999999998</v>
      </c>
      <c r="M34" s="96"/>
      <c r="N34" s="14">
        <f t="shared" ref="N34:N43" si="23">L34+M34</f>
        <v>914.47235999999998</v>
      </c>
      <c r="HU34" s="13"/>
      <c r="HV34" s="13"/>
      <c r="HW34" s="13"/>
    </row>
    <row r="35" spans="1:231" ht="21.75" customHeight="1" x14ac:dyDescent="0.25">
      <c r="A35" s="41"/>
      <c r="B35" s="43" t="s">
        <v>20</v>
      </c>
      <c r="C35" s="29" t="s">
        <v>115</v>
      </c>
      <c r="D35" s="18"/>
      <c r="E35" s="36">
        <v>4780.6315699999996</v>
      </c>
      <c r="F35" s="78">
        <f t="shared" si="20"/>
        <v>4780.6315699999996</v>
      </c>
      <c r="G35" s="85"/>
      <c r="H35" s="14">
        <f t="shared" ref="H35:H43" si="24">F35+G35</f>
        <v>4780.6315699999996</v>
      </c>
      <c r="I35" s="85"/>
      <c r="J35" s="91">
        <f t="shared" si="21"/>
        <v>4780.6315699999996</v>
      </c>
      <c r="K35" s="85"/>
      <c r="L35" s="14">
        <f t="shared" si="22"/>
        <v>4780.6315699999996</v>
      </c>
      <c r="M35" s="96"/>
      <c r="N35" s="14">
        <f t="shared" si="23"/>
        <v>4780.6315699999996</v>
      </c>
      <c r="HU35" s="13"/>
      <c r="HV35" s="13"/>
      <c r="HW35" s="13"/>
    </row>
    <row r="36" spans="1:231" ht="21.75" customHeight="1" x14ac:dyDescent="0.25">
      <c r="A36" s="41"/>
      <c r="B36" s="63" t="s">
        <v>22</v>
      </c>
      <c r="C36" s="25" t="s">
        <v>116</v>
      </c>
      <c r="D36" s="14">
        <v>208604</v>
      </c>
      <c r="E36" s="36">
        <v>-54420.350400000003</v>
      </c>
      <c r="F36" s="78">
        <f>D36+E36</f>
        <v>154183.6496</v>
      </c>
      <c r="G36" s="45"/>
      <c r="H36" s="14">
        <f t="shared" si="24"/>
        <v>154183.6496</v>
      </c>
      <c r="I36" s="45"/>
      <c r="J36" s="91">
        <f t="shared" si="21"/>
        <v>154183.6496</v>
      </c>
      <c r="K36" s="45"/>
      <c r="L36" s="14">
        <f t="shared" si="22"/>
        <v>154183.6496</v>
      </c>
      <c r="M36" s="36"/>
      <c r="N36" s="14">
        <f t="shared" si="23"/>
        <v>154183.6496</v>
      </c>
      <c r="HU36" s="13"/>
      <c r="HV36" s="13"/>
      <c r="HW36" s="13"/>
    </row>
    <row r="37" spans="1:231" ht="21.75" customHeight="1" x14ac:dyDescent="0.25">
      <c r="A37" s="41"/>
      <c r="B37" s="63" t="s">
        <v>22</v>
      </c>
      <c r="C37" s="44" t="s">
        <v>117</v>
      </c>
      <c r="D37" s="14"/>
      <c r="E37" s="36">
        <v>54420.365469999997</v>
      </c>
      <c r="F37" s="78">
        <f>D37+E37</f>
        <v>54420.365469999997</v>
      </c>
      <c r="G37" s="45"/>
      <c r="H37" s="14">
        <f t="shared" si="24"/>
        <v>54420.365469999997</v>
      </c>
      <c r="I37" s="45"/>
      <c r="J37" s="91">
        <f t="shared" si="21"/>
        <v>54420.365469999997</v>
      </c>
      <c r="K37" s="45"/>
      <c r="L37" s="14">
        <f t="shared" si="22"/>
        <v>54420.365469999997</v>
      </c>
      <c r="M37" s="36"/>
      <c r="N37" s="14">
        <f t="shared" si="23"/>
        <v>54420.365469999997</v>
      </c>
      <c r="HU37" s="13"/>
      <c r="HV37" s="13"/>
      <c r="HW37" s="13"/>
    </row>
    <row r="38" spans="1:231" ht="33" customHeight="1" x14ac:dyDescent="0.25">
      <c r="A38" s="41"/>
      <c r="B38" s="63" t="s">
        <v>23</v>
      </c>
      <c r="C38" s="25" t="s">
        <v>24</v>
      </c>
      <c r="D38" s="14">
        <v>287.7</v>
      </c>
      <c r="E38" s="36">
        <v>-2.036E-2</v>
      </c>
      <c r="F38" s="78">
        <f t="shared" si="20"/>
        <v>287.67964000000001</v>
      </c>
      <c r="G38" s="45"/>
      <c r="H38" s="14">
        <f t="shared" si="24"/>
        <v>287.67964000000001</v>
      </c>
      <c r="I38" s="45"/>
      <c r="J38" s="91">
        <f t="shared" si="21"/>
        <v>287.67964000000001</v>
      </c>
      <c r="K38" s="45"/>
      <c r="L38" s="14">
        <f t="shared" si="22"/>
        <v>287.67964000000001</v>
      </c>
      <c r="M38" s="36"/>
      <c r="N38" s="14">
        <f t="shared" si="23"/>
        <v>287.67964000000001</v>
      </c>
      <c r="HU38" s="13"/>
      <c r="HV38" s="13"/>
      <c r="HW38" s="13"/>
    </row>
    <row r="39" spans="1:231" ht="21" customHeight="1" x14ac:dyDescent="0.25">
      <c r="A39" s="41"/>
      <c r="B39" s="63" t="s">
        <v>23</v>
      </c>
      <c r="C39" s="25" t="s">
        <v>96</v>
      </c>
      <c r="D39" s="14">
        <v>5438.4</v>
      </c>
      <c r="E39" s="36">
        <v>1.7000000000000001E-2</v>
      </c>
      <c r="F39" s="78">
        <f t="shared" si="20"/>
        <v>5438.4169999999995</v>
      </c>
      <c r="G39" s="45"/>
      <c r="H39" s="14">
        <f t="shared" si="24"/>
        <v>5438.4169999999995</v>
      </c>
      <c r="I39" s="45"/>
      <c r="J39" s="91">
        <f t="shared" si="21"/>
        <v>5438.4169999999995</v>
      </c>
      <c r="K39" s="45"/>
      <c r="L39" s="14">
        <f t="shared" si="22"/>
        <v>5438.4169999999995</v>
      </c>
      <c r="M39" s="36"/>
      <c r="N39" s="14">
        <f t="shared" si="23"/>
        <v>5438.4169999999995</v>
      </c>
      <c r="HU39" s="13"/>
      <c r="HV39" s="13"/>
      <c r="HW39" s="13"/>
    </row>
    <row r="40" spans="1:231" ht="21" customHeight="1" x14ac:dyDescent="0.25">
      <c r="A40" s="41"/>
      <c r="B40" s="63" t="s">
        <v>23</v>
      </c>
      <c r="C40" s="25" t="s">
        <v>96</v>
      </c>
      <c r="D40" s="14"/>
      <c r="E40" s="36">
        <v>106.38298</v>
      </c>
      <c r="F40" s="78">
        <f t="shared" si="20"/>
        <v>106.38298</v>
      </c>
      <c r="G40" s="45"/>
      <c r="H40" s="14">
        <f t="shared" si="24"/>
        <v>106.38298</v>
      </c>
      <c r="I40" s="45"/>
      <c r="J40" s="91">
        <f t="shared" si="21"/>
        <v>106.38298</v>
      </c>
      <c r="K40" s="45"/>
      <c r="L40" s="14">
        <f t="shared" si="22"/>
        <v>106.38298</v>
      </c>
      <c r="M40" s="36"/>
      <c r="N40" s="14">
        <f t="shared" si="23"/>
        <v>106.38298</v>
      </c>
      <c r="HU40" s="13"/>
      <c r="HV40" s="13"/>
      <c r="HW40" s="13"/>
    </row>
    <row r="41" spans="1:231" ht="47.25" x14ac:dyDescent="0.25">
      <c r="A41" s="41"/>
      <c r="B41" s="63" t="s">
        <v>17</v>
      </c>
      <c r="C41" s="25" t="s">
        <v>25</v>
      </c>
      <c r="D41" s="14">
        <v>15647.4</v>
      </c>
      <c r="E41" s="36">
        <v>492.6</v>
      </c>
      <c r="F41" s="78">
        <f t="shared" si="20"/>
        <v>16140</v>
      </c>
      <c r="G41" s="45"/>
      <c r="H41" s="14">
        <f t="shared" si="24"/>
        <v>16140</v>
      </c>
      <c r="I41" s="45"/>
      <c r="J41" s="91">
        <f t="shared" si="21"/>
        <v>16140</v>
      </c>
      <c r="K41" s="45">
        <v>1536.7</v>
      </c>
      <c r="L41" s="14">
        <f t="shared" si="22"/>
        <v>17676.7</v>
      </c>
      <c r="M41" s="36"/>
      <c r="N41" s="14">
        <f t="shared" si="23"/>
        <v>17676.7</v>
      </c>
      <c r="HU41" s="13"/>
      <c r="HV41" s="13"/>
      <c r="HW41" s="13"/>
    </row>
    <row r="42" spans="1:231" ht="20.25" customHeight="1" x14ac:dyDescent="0.25">
      <c r="A42" s="41"/>
      <c r="B42" s="63" t="s">
        <v>17</v>
      </c>
      <c r="C42" s="25" t="s">
        <v>26</v>
      </c>
      <c r="D42" s="14">
        <v>56901.3</v>
      </c>
      <c r="E42" s="36">
        <v>3047.3</v>
      </c>
      <c r="F42" s="78">
        <f t="shared" si="20"/>
        <v>59948.600000000006</v>
      </c>
      <c r="G42" s="45"/>
      <c r="H42" s="14">
        <f t="shared" si="24"/>
        <v>59948.600000000006</v>
      </c>
      <c r="I42" s="45"/>
      <c r="J42" s="91">
        <f t="shared" si="21"/>
        <v>59948.600000000006</v>
      </c>
      <c r="K42" s="45">
        <v>5868.8</v>
      </c>
      <c r="L42" s="14">
        <f t="shared" si="22"/>
        <v>65817.400000000009</v>
      </c>
      <c r="M42" s="36"/>
      <c r="N42" s="14">
        <f t="shared" si="23"/>
        <v>65817.400000000009</v>
      </c>
      <c r="HU42" s="13"/>
      <c r="HV42" s="13"/>
      <c r="HW42" s="13"/>
    </row>
    <row r="43" spans="1:231" ht="20.25" customHeight="1" x14ac:dyDescent="0.25">
      <c r="A43" s="41"/>
      <c r="B43" s="63" t="s">
        <v>17</v>
      </c>
      <c r="C43" s="29" t="s">
        <v>27</v>
      </c>
      <c r="D43" s="14">
        <v>100</v>
      </c>
      <c r="E43" s="36"/>
      <c r="F43" s="78">
        <f t="shared" si="20"/>
        <v>100</v>
      </c>
      <c r="G43" s="45"/>
      <c r="H43" s="14">
        <f t="shared" si="24"/>
        <v>100</v>
      </c>
      <c r="I43" s="45"/>
      <c r="J43" s="91">
        <f t="shared" si="21"/>
        <v>100</v>
      </c>
      <c r="K43" s="45"/>
      <c r="L43" s="14">
        <f t="shared" si="22"/>
        <v>100</v>
      </c>
      <c r="M43" s="36"/>
      <c r="N43" s="14">
        <f t="shared" si="23"/>
        <v>100</v>
      </c>
      <c r="HU43" s="13"/>
      <c r="HV43" s="13"/>
      <c r="HW43" s="13"/>
    </row>
    <row r="44" spans="1:231" s="16" customFormat="1" ht="30" customHeight="1" x14ac:dyDescent="0.25">
      <c r="A44" s="62">
        <v>915</v>
      </c>
      <c r="B44" s="60" t="s">
        <v>16</v>
      </c>
      <c r="C44" s="26"/>
      <c r="D44" s="15">
        <f t="shared" ref="D44:J44" si="25">SUM(D45:D51)</f>
        <v>215513.90000000002</v>
      </c>
      <c r="E44" s="37">
        <f t="shared" si="25"/>
        <v>24909.5</v>
      </c>
      <c r="F44" s="79">
        <f t="shared" si="25"/>
        <v>240423.40000000002</v>
      </c>
      <c r="G44" s="48">
        <f t="shared" si="25"/>
        <v>0</v>
      </c>
      <c r="H44" s="15">
        <f t="shared" si="25"/>
        <v>240423.40000000002</v>
      </c>
      <c r="I44" s="48">
        <f t="shared" si="25"/>
        <v>0</v>
      </c>
      <c r="J44" s="92">
        <f t="shared" si="25"/>
        <v>240423.40000000002</v>
      </c>
      <c r="K44" s="48">
        <f t="shared" ref="K44:L44" si="26">SUM(K45:K51)</f>
        <v>-120.6</v>
      </c>
      <c r="L44" s="15">
        <f t="shared" si="26"/>
        <v>240302.80000000005</v>
      </c>
      <c r="M44" s="37">
        <f t="shared" ref="M44" si="27">SUM(M45:M51)</f>
        <v>1747.3190000000002</v>
      </c>
      <c r="N44" s="15">
        <f>SUM(N45:N51)</f>
        <v>242050.11900000004</v>
      </c>
      <c r="HU44" s="17"/>
      <c r="HV44" s="17"/>
      <c r="HW44" s="17"/>
    </row>
    <row r="45" spans="1:231" ht="31.5" x14ac:dyDescent="0.25">
      <c r="A45" s="41"/>
      <c r="B45" s="63" t="s">
        <v>28</v>
      </c>
      <c r="C45" s="25" t="s">
        <v>29</v>
      </c>
      <c r="D45" s="14">
        <v>34828.6</v>
      </c>
      <c r="E45" s="36"/>
      <c r="F45" s="78">
        <f t="shared" si="20"/>
        <v>34828.6</v>
      </c>
      <c r="G45" s="45"/>
      <c r="H45" s="14">
        <f>F45+G45</f>
        <v>34828.6</v>
      </c>
      <c r="I45" s="45"/>
      <c r="J45" s="91">
        <f t="shared" si="21"/>
        <v>34828.6</v>
      </c>
      <c r="K45" s="45"/>
      <c r="L45" s="14">
        <f t="shared" ref="L45:L51" si="28">J45+K45</f>
        <v>34828.6</v>
      </c>
      <c r="M45" s="36"/>
      <c r="N45" s="14">
        <f t="shared" ref="N45:N51" si="29">L45+M45</f>
        <v>34828.6</v>
      </c>
      <c r="HU45" s="13"/>
      <c r="HV45" s="13"/>
      <c r="HW45" s="13"/>
    </row>
    <row r="46" spans="1:231" ht="21.75" customHeight="1" x14ac:dyDescent="0.25">
      <c r="A46" s="41"/>
      <c r="B46" s="63" t="s">
        <v>17</v>
      </c>
      <c r="C46" s="25" t="s">
        <v>30</v>
      </c>
      <c r="D46" s="14">
        <v>27570.7</v>
      </c>
      <c r="E46" s="36"/>
      <c r="F46" s="78">
        <f t="shared" si="20"/>
        <v>27570.7</v>
      </c>
      <c r="G46" s="45"/>
      <c r="H46" s="14">
        <f t="shared" ref="H46:H51" si="30">F46+G46</f>
        <v>27570.7</v>
      </c>
      <c r="I46" s="45"/>
      <c r="J46" s="91">
        <f t="shared" si="21"/>
        <v>27570.7</v>
      </c>
      <c r="K46" s="45"/>
      <c r="L46" s="14">
        <f t="shared" si="28"/>
        <v>27570.7</v>
      </c>
      <c r="M46" s="36"/>
      <c r="N46" s="14">
        <f t="shared" si="29"/>
        <v>27570.7</v>
      </c>
      <c r="HU46" s="13"/>
      <c r="HV46" s="13"/>
      <c r="HW46" s="13"/>
    </row>
    <row r="47" spans="1:231" ht="31.5" x14ac:dyDescent="0.25">
      <c r="A47" s="41"/>
      <c r="B47" s="63" t="s">
        <v>17</v>
      </c>
      <c r="C47" s="25" t="s">
        <v>31</v>
      </c>
      <c r="D47" s="14">
        <v>138391.70000000001</v>
      </c>
      <c r="E47" s="36">
        <v>24909.5</v>
      </c>
      <c r="F47" s="78">
        <f t="shared" si="20"/>
        <v>163301.20000000001</v>
      </c>
      <c r="G47" s="45"/>
      <c r="H47" s="14">
        <f t="shared" si="30"/>
        <v>163301.20000000001</v>
      </c>
      <c r="I47" s="45"/>
      <c r="J47" s="91">
        <f t="shared" si="21"/>
        <v>163301.20000000001</v>
      </c>
      <c r="K47" s="45">
        <v>-120.6</v>
      </c>
      <c r="L47" s="14">
        <f t="shared" si="28"/>
        <v>163180.6</v>
      </c>
      <c r="M47" s="36"/>
      <c r="N47" s="14">
        <f t="shared" si="29"/>
        <v>163180.6</v>
      </c>
      <c r="HU47" s="13"/>
      <c r="HV47" s="13"/>
      <c r="HW47" s="13"/>
    </row>
    <row r="48" spans="1:231" ht="19.5" x14ac:dyDescent="0.25">
      <c r="A48" s="41"/>
      <c r="B48" s="63" t="s">
        <v>17</v>
      </c>
      <c r="C48" s="25" t="s">
        <v>32</v>
      </c>
      <c r="D48" s="14">
        <v>699</v>
      </c>
      <c r="E48" s="36"/>
      <c r="F48" s="78">
        <f t="shared" si="20"/>
        <v>699</v>
      </c>
      <c r="G48" s="45"/>
      <c r="H48" s="14">
        <f t="shared" si="30"/>
        <v>699</v>
      </c>
      <c r="I48" s="45"/>
      <c r="J48" s="91">
        <f t="shared" si="21"/>
        <v>699</v>
      </c>
      <c r="K48" s="45"/>
      <c r="L48" s="14">
        <f t="shared" si="28"/>
        <v>699</v>
      </c>
      <c r="M48" s="36">
        <v>-339.48099999999999</v>
      </c>
      <c r="N48" s="14">
        <f t="shared" si="29"/>
        <v>359.51900000000001</v>
      </c>
      <c r="HU48" s="13"/>
      <c r="HV48" s="13"/>
      <c r="HW48" s="13"/>
    </row>
    <row r="49" spans="1:231" ht="31.5" x14ac:dyDescent="0.25">
      <c r="A49" s="41"/>
      <c r="B49" s="63" t="s">
        <v>17</v>
      </c>
      <c r="C49" s="25" t="s">
        <v>33</v>
      </c>
      <c r="D49" s="14">
        <v>12009.7</v>
      </c>
      <c r="E49" s="36"/>
      <c r="F49" s="78">
        <f t="shared" si="20"/>
        <v>12009.7</v>
      </c>
      <c r="G49" s="45"/>
      <c r="H49" s="14">
        <f t="shared" si="30"/>
        <v>12009.7</v>
      </c>
      <c r="I49" s="45"/>
      <c r="J49" s="91">
        <f t="shared" si="21"/>
        <v>12009.7</v>
      </c>
      <c r="K49" s="45"/>
      <c r="L49" s="14">
        <f t="shared" si="28"/>
        <v>12009.7</v>
      </c>
      <c r="M49" s="36">
        <v>2086.8000000000002</v>
      </c>
      <c r="N49" s="14">
        <f>L49+M49</f>
        <v>14096.5</v>
      </c>
      <c r="HU49" s="13"/>
      <c r="HV49" s="13"/>
      <c r="HW49" s="13"/>
    </row>
    <row r="50" spans="1:231" ht="47.25" hidden="1" x14ac:dyDescent="0.25">
      <c r="A50" s="41"/>
      <c r="B50" s="64" t="s">
        <v>17</v>
      </c>
      <c r="C50" s="28" t="s">
        <v>34</v>
      </c>
      <c r="D50" s="18"/>
      <c r="E50" s="36"/>
      <c r="F50" s="80">
        <f t="shared" si="20"/>
        <v>0</v>
      </c>
      <c r="G50" s="45"/>
      <c r="H50" s="14">
        <f t="shared" si="30"/>
        <v>0</v>
      </c>
      <c r="I50" s="45"/>
      <c r="J50" s="91">
        <f t="shared" si="21"/>
        <v>0</v>
      </c>
      <c r="K50" s="45"/>
      <c r="L50" s="14">
        <f t="shared" si="28"/>
        <v>0</v>
      </c>
      <c r="M50" s="36"/>
      <c r="N50" s="14">
        <f t="shared" si="29"/>
        <v>0</v>
      </c>
      <c r="HU50" s="13"/>
      <c r="HV50" s="13"/>
      <c r="HW50" s="13"/>
    </row>
    <row r="51" spans="1:231" ht="66" customHeight="1" x14ac:dyDescent="0.25">
      <c r="A51" s="41"/>
      <c r="B51" s="63" t="s">
        <v>17</v>
      </c>
      <c r="C51" s="25" t="s">
        <v>98</v>
      </c>
      <c r="D51" s="14">
        <v>2014.2</v>
      </c>
      <c r="E51" s="36"/>
      <c r="F51" s="78">
        <f t="shared" si="20"/>
        <v>2014.2</v>
      </c>
      <c r="G51" s="45"/>
      <c r="H51" s="14">
        <f t="shared" si="30"/>
        <v>2014.2</v>
      </c>
      <c r="I51" s="45"/>
      <c r="J51" s="91">
        <f t="shared" si="21"/>
        <v>2014.2</v>
      </c>
      <c r="K51" s="45"/>
      <c r="L51" s="14">
        <f t="shared" si="28"/>
        <v>2014.2</v>
      </c>
      <c r="M51" s="36"/>
      <c r="N51" s="14">
        <f t="shared" si="29"/>
        <v>2014.2</v>
      </c>
      <c r="HU51" s="13"/>
      <c r="HV51" s="13"/>
      <c r="HW51" s="13"/>
    </row>
    <row r="52" spans="1:231" s="16" customFormat="1" ht="30" customHeight="1" x14ac:dyDescent="0.25">
      <c r="A52" s="62">
        <v>918</v>
      </c>
      <c r="B52" s="60" t="s">
        <v>16</v>
      </c>
      <c r="C52" s="26"/>
      <c r="D52" s="15">
        <f t="shared" ref="D52:J52" si="31">SUM(D53:D61)</f>
        <v>150875.43</v>
      </c>
      <c r="E52" s="37">
        <f t="shared" si="31"/>
        <v>13204.809499999999</v>
      </c>
      <c r="F52" s="79">
        <f t="shared" si="31"/>
        <v>164080.23949999997</v>
      </c>
      <c r="G52" s="48">
        <f t="shared" si="31"/>
        <v>0</v>
      </c>
      <c r="H52" s="15">
        <f t="shared" si="31"/>
        <v>164080.23949999997</v>
      </c>
      <c r="I52" s="48">
        <f t="shared" si="31"/>
        <v>0</v>
      </c>
      <c r="J52" s="92">
        <f t="shared" si="31"/>
        <v>164080.23949999997</v>
      </c>
      <c r="K52" s="48">
        <f t="shared" ref="K52:L52" si="32">SUM(K53:K61)</f>
        <v>0</v>
      </c>
      <c r="L52" s="15">
        <f t="shared" si="32"/>
        <v>164080.23949999997</v>
      </c>
      <c r="M52" s="37">
        <f t="shared" ref="M52:N52" si="33">SUM(M53:M61)</f>
        <v>0</v>
      </c>
      <c r="N52" s="15">
        <f t="shared" si="33"/>
        <v>164080.23949999997</v>
      </c>
      <c r="HU52" s="17"/>
      <c r="HV52" s="17"/>
      <c r="HW52" s="17"/>
    </row>
    <row r="53" spans="1:231" s="16" customFormat="1" ht="30" hidden="1" customHeight="1" x14ac:dyDescent="0.25">
      <c r="A53" s="62"/>
      <c r="B53" s="64" t="s">
        <v>35</v>
      </c>
      <c r="C53" s="28" t="s">
        <v>36</v>
      </c>
      <c r="D53" s="18"/>
      <c r="E53" s="36"/>
      <c r="F53" s="80"/>
      <c r="G53" s="45"/>
      <c r="H53" s="18"/>
      <c r="I53" s="45"/>
      <c r="J53" s="93"/>
      <c r="K53" s="45"/>
      <c r="L53" s="18"/>
      <c r="M53" s="36"/>
      <c r="N53" s="18"/>
      <c r="HU53" s="17"/>
      <c r="HV53" s="17"/>
      <c r="HW53" s="17"/>
    </row>
    <row r="54" spans="1:231" ht="23.25" customHeight="1" x14ac:dyDescent="0.25">
      <c r="A54" s="41"/>
      <c r="B54" s="65" t="s">
        <v>37</v>
      </c>
      <c r="C54" s="30" t="s">
        <v>38</v>
      </c>
      <c r="D54" s="14">
        <v>130230.43</v>
      </c>
      <c r="E54" s="36"/>
      <c r="F54" s="78">
        <f t="shared" ref="F54:F58" si="34">D54+E54</f>
        <v>130230.43</v>
      </c>
      <c r="G54" s="45"/>
      <c r="H54" s="14">
        <f>F54+G54</f>
        <v>130230.43</v>
      </c>
      <c r="I54" s="45"/>
      <c r="J54" s="91">
        <f t="shared" ref="J54:J58" si="35">H54+I54</f>
        <v>130230.43</v>
      </c>
      <c r="K54" s="45"/>
      <c r="L54" s="14">
        <f t="shared" ref="L54:L58" si="36">J54+K54</f>
        <v>130230.43</v>
      </c>
      <c r="M54" s="36"/>
      <c r="N54" s="14">
        <f t="shared" ref="N54:N58" si="37">L54+M54</f>
        <v>130230.43</v>
      </c>
      <c r="HU54" s="13"/>
      <c r="HV54" s="13"/>
      <c r="HW54" s="13"/>
    </row>
    <row r="55" spans="1:231" s="16" customFormat="1" ht="23.25" customHeight="1" x14ac:dyDescent="0.25">
      <c r="A55" s="62"/>
      <c r="B55" s="65" t="s">
        <v>17</v>
      </c>
      <c r="C55" s="30" t="s">
        <v>39</v>
      </c>
      <c r="D55" s="14">
        <v>625.29999999999995</v>
      </c>
      <c r="E55" s="36"/>
      <c r="F55" s="78">
        <f t="shared" si="34"/>
        <v>625.29999999999995</v>
      </c>
      <c r="G55" s="45"/>
      <c r="H55" s="14">
        <f t="shared" ref="H55:H58" si="38">F55+G55</f>
        <v>625.29999999999995</v>
      </c>
      <c r="I55" s="45"/>
      <c r="J55" s="91">
        <f t="shared" si="35"/>
        <v>625.29999999999995</v>
      </c>
      <c r="K55" s="45"/>
      <c r="L55" s="14">
        <f t="shared" si="36"/>
        <v>625.29999999999995</v>
      </c>
      <c r="M55" s="36"/>
      <c r="N55" s="14">
        <f t="shared" si="37"/>
        <v>625.29999999999995</v>
      </c>
      <c r="HU55" s="17"/>
      <c r="HV55" s="17"/>
      <c r="HW55" s="17"/>
    </row>
    <row r="56" spans="1:231" ht="31.5" x14ac:dyDescent="0.25">
      <c r="A56" s="41"/>
      <c r="B56" s="63" t="s">
        <v>17</v>
      </c>
      <c r="C56" s="29" t="s">
        <v>40</v>
      </c>
      <c r="D56" s="14">
        <v>11996</v>
      </c>
      <c r="E56" s="36"/>
      <c r="F56" s="78">
        <f t="shared" si="34"/>
        <v>11996</v>
      </c>
      <c r="G56" s="45"/>
      <c r="H56" s="14">
        <f t="shared" si="38"/>
        <v>11996</v>
      </c>
      <c r="I56" s="45"/>
      <c r="J56" s="91">
        <f t="shared" si="35"/>
        <v>11996</v>
      </c>
      <c r="K56" s="45"/>
      <c r="L56" s="14">
        <f t="shared" si="36"/>
        <v>11996</v>
      </c>
      <c r="M56" s="36"/>
      <c r="N56" s="14">
        <f t="shared" si="37"/>
        <v>11996</v>
      </c>
      <c r="HU56" s="13"/>
      <c r="HV56" s="13"/>
      <c r="HW56" s="13"/>
    </row>
    <row r="57" spans="1:231" ht="37.5" customHeight="1" x14ac:dyDescent="0.25">
      <c r="A57" s="41"/>
      <c r="B57" s="63" t="s">
        <v>17</v>
      </c>
      <c r="C57" s="44" t="s">
        <v>43</v>
      </c>
      <c r="D57" s="14"/>
      <c r="E57" s="36">
        <v>13204.81</v>
      </c>
      <c r="F57" s="78">
        <f t="shared" si="34"/>
        <v>13204.81</v>
      </c>
      <c r="G57" s="45"/>
      <c r="H57" s="14">
        <f t="shared" si="38"/>
        <v>13204.81</v>
      </c>
      <c r="I57" s="45"/>
      <c r="J57" s="91">
        <f t="shared" si="35"/>
        <v>13204.81</v>
      </c>
      <c r="K57" s="45"/>
      <c r="L57" s="14">
        <f t="shared" si="36"/>
        <v>13204.81</v>
      </c>
      <c r="M57" s="36"/>
      <c r="N57" s="14">
        <f t="shared" si="37"/>
        <v>13204.81</v>
      </c>
      <c r="HU57" s="13"/>
      <c r="HV57" s="13"/>
      <c r="HW57" s="13"/>
    </row>
    <row r="58" spans="1:231" ht="31.5" x14ac:dyDescent="0.25">
      <c r="A58" s="41"/>
      <c r="B58" s="49" t="s">
        <v>17</v>
      </c>
      <c r="C58" s="29" t="s">
        <v>41</v>
      </c>
      <c r="D58" s="14">
        <v>8023.7</v>
      </c>
      <c r="E58" s="36">
        <v>-5.0000000000000001E-4</v>
      </c>
      <c r="F58" s="78">
        <f t="shared" si="34"/>
        <v>8023.6994999999997</v>
      </c>
      <c r="G58" s="45"/>
      <c r="H58" s="14">
        <f t="shared" si="38"/>
        <v>8023.6994999999997</v>
      </c>
      <c r="I58" s="45"/>
      <c r="J58" s="91">
        <f t="shared" si="35"/>
        <v>8023.6994999999997</v>
      </c>
      <c r="K58" s="45"/>
      <c r="L58" s="14">
        <f t="shared" si="36"/>
        <v>8023.6994999999997</v>
      </c>
      <c r="M58" s="36"/>
      <c r="N58" s="14">
        <f t="shared" si="37"/>
        <v>8023.6994999999997</v>
      </c>
      <c r="HU58" s="13"/>
      <c r="HV58" s="13"/>
      <c r="HW58" s="13"/>
    </row>
    <row r="59" spans="1:231" s="19" customFormat="1" ht="31.5" hidden="1" x14ac:dyDescent="0.25">
      <c r="A59" s="41"/>
      <c r="B59" s="66" t="s">
        <v>17</v>
      </c>
      <c r="C59" s="31" t="s">
        <v>42</v>
      </c>
      <c r="D59" s="18"/>
      <c r="E59" s="36"/>
      <c r="F59" s="80"/>
      <c r="G59" s="45"/>
      <c r="H59" s="18"/>
      <c r="I59" s="45"/>
      <c r="J59" s="93"/>
      <c r="K59" s="45"/>
      <c r="L59" s="18"/>
      <c r="M59" s="36"/>
      <c r="N59" s="18"/>
    </row>
    <row r="60" spans="1:231" ht="31.5" hidden="1" x14ac:dyDescent="0.25">
      <c r="A60" s="41"/>
      <c r="B60" s="66" t="s">
        <v>17</v>
      </c>
      <c r="C60" s="31" t="s">
        <v>43</v>
      </c>
      <c r="D60" s="18"/>
      <c r="E60" s="36"/>
      <c r="F60" s="80"/>
      <c r="G60" s="45"/>
      <c r="H60" s="18"/>
      <c r="I60" s="45"/>
      <c r="J60" s="93"/>
      <c r="K60" s="45"/>
      <c r="L60" s="18"/>
      <c r="M60" s="36"/>
      <c r="N60" s="18"/>
      <c r="HU60" s="13"/>
      <c r="HV60" s="13"/>
      <c r="HW60" s="13"/>
    </row>
    <row r="61" spans="1:231" ht="31.5" hidden="1" x14ac:dyDescent="0.25">
      <c r="A61" s="41"/>
      <c r="B61" s="66" t="s">
        <v>17</v>
      </c>
      <c r="C61" s="31" t="s">
        <v>44</v>
      </c>
      <c r="D61" s="18"/>
      <c r="E61" s="36"/>
      <c r="F61" s="80"/>
      <c r="G61" s="45"/>
      <c r="H61" s="18"/>
      <c r="I61" s="45"/>
      <c r="J61" s="93"/>
      <c r="K61" s="45"/>
      <c r="L61" s="18"/>
      <c r="M61" s="36"/>
      <c r="N61" s="18"/>
      <c r="HU61" s="13"/>
      <c r="HV61" s="13"/>
      <c r="HW61" s="13"/>
    </row>
    <row r="62" spans="1:231" s="16" customFormat="1" ht="30" customHeight="1" x14ac:dyDescent="0.25">
      <c r="A62" s="62">
        <v>919</v>
      </c>
      <c r="B62" s="60" t="s">
        <v>16</v>
      </c>
      <c r="C62" s="26"/>
      <c r="D62" s="15">
        <f t="shared" ref="D62:J62" si="39">SUM(D63:D67)</f>
        <v>20637.3</v>
      </c>
      <c r="E62" s="37">
        <f t="shared" si="39"/>
        <v>50983.325230000002</v>
      </c>
      <c r="F62" s="79">
        <f t="shared" si="39"/>
        <v>71620.625230000005</v>
      </c>
      <c r="G62" s="48">
        <f t="shared" si="39"/>
        <v>0</v>
      </c>
      <c r="H62" s="15">
        <f t="shared" si="39"/>
        <v>71620.625230000005</v>
      </c>
      <c r="I62" s="48">
        <f t="shared" si="39"/>
        <v>0</v>
      </c>
      <c r="J62" s="92">
        <f t="shared" si="39"/>
        <v>71620.625230000005</v>
      </c>
      <c r="K62" s="48">
        <f t="shared" ref="K62:L62" si="40">SUM(K63:K67)</f>
        <v>0</v>
      </c>
      <c r="L62" s="15">
        <f t="shared" si="40"/>
        <v>71620.625230000005</v>
      </c>
      <c r="M62" s="37">
        <f t="shared" ref="M62:N62" si="41">SUM(M63:M67)</f>
        <v>0</v>
      </c>
      <c r="N62" s="15">
        <f t="shared" si="41"/>
        <v>71620.625230000005</v>
      </c>
      <c r="HU62" s="17"/>
      <c r="HV62" s="17"/>
      <c r="HW62" s="17"/>
    </row>
    <row r="63" spans="1:231" ht="21.75" customHeight="1" x14ac:dyDescent="0.25">
      <c r="A63" s="41"/>
      <c r="B63" s="49" t="s">
        <v>17</v>
      </c>
      <c r="C63" s="29" t="s">
        <v>45</v>
      </c>
      <c r="D63" s="14">
        <v>284.2</v>
      </c>
      <c r="E63" s="36">
        <v>3.0499999999999999E-2</v>
      </c>
      <c r="F63" s="78">
        <f t="shared" ref="F63:F69" si="42">D63+E63</f>
        <v>284.23050000000001</v>
      </c>
      <c r="G63" s="45"/>
      <c r="H63" s="14">
        <f>F63+G63</f>
        <v>284.23050000000001</v>
      </c>
      <c r="I63" s="45"/>
      <c r="J63" s="91">
        <f t="shared" ref="J63:J73" si="43">H63+I63</f>
        <v>284.23050000000001</v>
      </c>
      <c r="K63" s="45"/>
      <c r="L63" s="14">
        <f t="shared" ref="L63:L67" si="44">J63+K63</f>
        <v>284.23050000000001</v>
      </c>
      <c r="M63" s="36"/>
      <c r="N63" s="14">
        <f t="shared" ref="N63:N67" si="45">L63+M63</f>
        <v>284.23050000000001</v>
      </c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  <c r="BB63" s="19"/>
      <c r="BC63" s="19"/>
      <c r="BD63" s="19"/>
      <c r="BE63" s="19"/>
      <c r="BF63" s="19"/>
      <c r="BG63" s="19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19"/>
      <c r="BV63" s="19"/>
      <c r="BW63" s="19"/>
      <c r="BX63" s="19"/>
      <c r="BY63" s="19"/>
      <c r="BZ63" s="19"/>
      <c r="CA63" s="19"/>
      <c r="CB63" s="19"/>
      <c r="CC63" s="19"/>
      <c r="CD63" s="19"/>
      <c r="CE63" s="19"/>
      <c r="CF63" s="19"/>
      <c r="CG63" s="19"/>
      <c r="CH63" s="19"/>
      <c r="CI63" s="19"/>
      <c r="CJ63" s="19"/>
      <c r="CK63" s="19"/>
      <c r="CL63" s="19"/>
      <c r="CM63" s="19"/>
      <c r="CN63" s="19"/>
      <c r="CO63" s="19"/>
      <c r="CP63" s="19"/>
      <c r="CQ63" s="19"/>
      <c r="CR63" s="19"/>
      <c r="CS63" s="19"/>
      <c r="CT63" s="19"/>
      <c r="CU63" s="19"/>
      <c r="CV63" s="19"/>
      <c r="CW63" s="19"/>
      <c r="CX63" s="19"/>
      <c r="CY63" s="19"/>
      <c r="CZ63" s="19"/>
      <c r="DA63" s="19"/>
      <c r="DB63" s="19"/>
      <c r="DC63" s="19"/>
      <c r="DD63" s="19"/>
      <c r="DE63" s="19"/>
      <c r="DF63" s="19"/>
      <c r="DG63" s="19"/>
      <c r="DH63" s="19"/>
      <c r="DI63" s="19"/>
      <c r="DJ63" s="19"/>
      <c r="DK63" s="19"/>
      <c r="DL63" s="19"/>
      <c r="DM63" s="19"/>
      <c r="DN63" s="19"/>
      <c r="DO63" s="19"/>
      <c r="DP63" s="19"/>
      <c r="DQ63" s="19"/>
      <c r="DR63" s="19"/>
      <c r="DS63" s="19"/>
      <c r="DT63" s="19"/>
      <c r="DU63" s="19"/>
      <c r="DV63" s="19"/>
      <c r="DW63" s="19"/>
      <c r="DX63" s="19"/>
      <c r="DY63" s="19"/>
      <c r="DZ63" s="19"/>
      <c r="EA63" s="19"/>
      <c r="EB63" s="19"/>
      <c r="EC63" s="19"/>
      <c r="ED63" s="19"/>
      <c r="EE63" s="19"/>
      <c r="EF63" s="19"/>
      <c r="EG63" s="19"/>
      <c r="EH63" s="19"/>
      <c r="EI63" s="19"/>
      <c r="EJ63" s="19"/>
      <c r="EK63" s="19"/>
      <c r="EL63" s="19"/>
      <c r="EM63" s="19"/>
      <c r="EN63" s="19"/>
      <c r="EO63" s="19"/>
      <c r="EP63" s="19"/>
      <c r="EQ63" s="19"/>
      <c r="ER63" s="19"/>
      <c r="ES63" s="19"/>
      <c r="ET63" s="19"/>
      <c r="EU63" s="19"/>
      <c r="EV63" s="19"/>
      <c r="EW63" s="19"/>
      <c r="EX63" s="19"/>
      <c r="EY63" s="19"/>
      <c r="EZ63" s="19"/>
      <c r="FA63" s="19"/>
      <c r="FB63" s="19"/>
      <c r="FC63" s="19"/>
      <c r="FD63" s="19"/>
      <c r="FE63" s="19"/>
      <c r="FF63" s="19"/>
      <c r="FG63" s="19"/>
      <c r="FH63" s="19"/>
      <c r="FI63" s="19"/>
      <c r="FJ63" s="19"/>
      <c r="FK63" s="19"/>
      <c r="FL63" s="19"/>
      <c r="FM63" s="19"/>
      <c r="FN63" s="19"/>
      <c r="FO63" s="19"/>
      <c r="FP63" s="19"/>
      <c r="FQ63" s="19"/>
      <c r="FR63" s="19"/>
      <c r="FS63" s="19"/>
      <c r="FT63" s="19"/>
      <c r="FU63" s="19"/>
      <c r="FV63" s="19"/>
      <c r="FW63" s="19"/>
      <c r="FX63" s="19"/>
      <c r="FY63" s="19"/>
      <c r="FZ63" s="19"/>
      <c r="GA63" s="19"/>
      <c r="GB63" s="19"/>
      <c r="GC63" s="19"/>
      <c r="GD63" s="19"/>
      <c r="GE63" s="19"/>
      <c r="GF63" s="19"/>
      <c r="GG63" s="19"/>
      <c r="GH63" s="19"/>
      <c r="GI63" s="19"/>
      <c r="GJ63" s="19"/>
      <c r="GK63" s="19"/>
      <c r="GL63" s="19"/>
      <c r="GM63" s="19"/>
      <c r="GN63" s="19"/>
      <c r="GO63" s="19"/>
      <c r="GP63" s="19"/>
      <c r="GQ63" s="19"/>
      <c r="GR63" s="19"/>
      <c r="GS63" s="19"/>
      <c r="GT63" s="19"/>
      <c r="GU63" s="19"/>
      <c r="GV63" s="19"/>
      <c r="GW63" s="19"/>
      <c r="GX63" s="19"/>
      <c r="GY63" s="19"/>
      <c r="GZ63" s="19"/>
      <c r="HA63" s="19"/>
      <c r="HB63" s="19"/>
      <c r="HC63" s="19"/>
      <c r="HD63" s="19"/>
      <c r="HE63" s="19"/>
      <c r="HF63" s="19"/>
      <c r="HG63" s="19"/>
      <c r="HH63" s="19"/>
      <c r="HI63" s="19"/>
      <c r="HJ63" s="19"/>
      <c r="HK63" s="19"/>
      <c r="HL63" s="19"/>
      <c r="HM63" s="19"/>
      <c r="HN63" s="19"/>
      <c r="HO63" s="19"/>
      <c r="HP63" s="19"/>
      <c r="HQ63" s="19"/>
      <c r="HR63" s="19"/>
      <c r="HS63" s="19"/>
      <c r="HT63" s="19"/>
      <c r="HU63" s="13"/>
      <c r="HV63" s="13"/>
      <c r="HW63" s="13"/>
    </row>
    <row r="64" spans="1:231" ht="47.25" x14ac:dyDescent="0.25">
      <c r="A64" s="41"/>
      <c r="B64" s="49" t="s">
        <v>17</v>
      </c>
      <c r="C64" s="29" t="s">
        <v>46</v>
      </c>
      <c r="D64" s="14">
        <v>78.400000000000006</v>
      </c>
      <c r="E64" s="36"/>
      <c r="F64" s="78">
        <f t="shared" si="42"/>
        <v>78.400000000000006</v>
      </c>
      <c r="G64" s="45"/>
      <c r="H64" s="14">
        <f t="shared" ref="H64:H67" si="46">F64+G64</f>
        <v>78.400000000000006</v>
      </c>
      <c r="I64" s="45"/>
      <c r="J64" s="91">
        <f t="shared" si="43"/>
        <v>78.400000000000006</v>
      </c>
      <c r="K64" s="45"/>
      <c r="L64" s="14">
        <f t="shared" si="44"/>
        <v>78.400000000000006</v>
      </c>
      <c r="M64" s="36"/>
      <c r="N64" s="14">
        <f t="shared" si="45"/>
        <v>78.400000000000006</v>
      </c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  <c r="BB64" s="19"/>
      <c r="BC64" s="19"/>
      <c r="BD64" s="19"/>
      <c r="BE64" s="19"/>
      <c r="BF64" s="19"/>
      <c r="BG64" s="19"/>
      <c r="BH64" s="19"/>
      <c r="BI64" s="19"/>
      <c r="BJ64" s="19"/>
      <c r="BK64" s="19"/>
      <c r="BL64" s="19"/>
      <c r="BM64" s="19"/>
      <c r="BN64" s="19"/>
      <c r="BO64" s="19"/>
      <c r="BP64" s="19"/>
      <c r="BQ64" s="19"/>
      <c r="BR64" s="19"/>
      <c r="BS64" s="19"/>
      <c r="BT64" s="19"/>
      <c r="BU64" s="19"/>
      <c r="BV64" s="19"/>
      <c r="BW64" s="19"/>
      <c r="BX64" s="19"/>
      <c r="BY64" s="19"/>
      <c r="BZ64" s="19"/>
      <c r="CA64" s="19"/>
      <c r="CB64" s="19"/>
      <c r="CC64" s="19"/>
      <c r="CD64" s="19"/>
      <c r="CE64" s="19"/>
      <c r="CF64" s="19"/>
      <c r="CG64" s="19"/>
      <c r="CH64" s="19"/>
      <c r="CI64" s="19"/>
      <c r="CJ64" s="19"/>
      <c r="CK64" s="19"/>
      <c r="CL64" s="19"/>
      <c r="CM64" s="19"/>
      <c r="CN64" s="19"/>
      <c r="CO64" s="19"/>
      <c r="CP64" s="19"/>
      <c r="CQ64" s="19"/>
      <c r="CR64" s="19"/>
      <c r="CS64" s="19"/>
      <c r="CT64" s="19"/>
      <c r="CU64" s="19"/>
      <c r="CV64" s="19"/>
      <c r="CW64" s="19"/>
      <c r="CX64" s="19"/>
      <c r="CY64" s="19"/>
      <c r="CZ64" s="19"/>
      <c r="DA64" s="19"/>
      <c r="DB64" s="19"/>
      <c r="DC64" s="19"/>
      <c r="DD64" s="19"/>
      <c r="DE64" s="19"/>
      <c r="DF64" s="19"/>
      <c r="DG64" s="19"/>
      <c r="DH64" s="19"/>
      <c r="DI64" s="19"/>
      <c r="DJ64" s="19"/>
      <c r="DK64" s="19"/>
      <c r="DL64" s="19"/>
      <c r="DM64" s="19"/>
      <c r="DN64" s="19"/>
      <c r="DO64" s="19"/>
      <c r="DP64" s="19"/>
      <c r="DQ64" s="19"/>
      <c r="DR64" s="19"/>
      <c r="DS64" s="19"/>
      <c r="DT64" s="19"/>
      <c r="DU64" s="19"/>
      <c r="DV64" s="19"/>
      <c r="DW64" s="19"/>
      <c r="DX64" s="19"/>
      <c r="DY64" s="19"/>
      <c r="DZ64" s="19"/>
      <c r="EA64" s="19"/>
      <c r="EB64" s="19"/>
      <c r="EC64" s="19"/>
      <c r="ED64" s="19"/>
      <c r="EE64" s="19"/>
      <c r="EF64" s="19"/>
      <c r="EG64" s="19"/>
      <c r="EH64" s="19"/>
      <c r="EI64" s="19"/>
      <c r="EJ64" s="19"/>
      <c r="EK64" s="19"/>
      <c r="EL64" s="19"/>
      <c r="EM64" s="19"/>
      <c r="EN64" s="19"/>
      <c r="EO64" s="19"/>
      <c r="EP64" s="19"/>
      <c r="EQ64" s="19"/>
      <c r="ER64" s="19"/>
      <c r="ES64" s="19"/>
      <c r="ET64" s="19"/>
      <c r="EU64" s="19"/>
      <c r="EV64" s="19"/>
      <c r="EW64" s="19"/>
      <c r="EX64" s="19"/>
      <c r="EY64" s="19"/>
      <c r="EZ64" s="19"/>
      <c r="FA64" s="19"/>
      <c r="FB64" s="19"/>
      <c r="FC64" s="19"/>
      <c r="FD64" s="19"/>
      <c r="FE64" s="19"/>
      <c r="FF64" s="19"/>
      <c r="FG64" s="19"/>
      <c r="FH64" s="19"/>
      <c r="FI64" s="19"/>
      <c r="FJ64" s="19"/>
      <c r="FK64" s="19"/>
      <c r="FL64" s="19"/>
      <c r="FM64" s="19"/>
      <c r="FN64" s="19"/>
      <c r="FO64" s="19"/>
      <c r="FP64" s="19"/>
      <c r="FQ64" s="19"/>
      <c r="FR64" s="19"/>
      <c r="FS64" s="19"/>
      <c r="FT64" s="19"/>
      <c r="FU64" s="19"/>
      <c r="FV64" s="19"/>
      <c r="FW64" s="19"/>
      <c r="FX64" s="19"/>
      <c r="FY64" s="19"/>
      <c r="FZ64" s="19"/>
      <c r="GA64" s="19"/>
      <c r="GB64" s="19"/>
      <c r="GC64" s="19"/>
      <c r="GD64" s="19"/>
      <c r="GE64" s="19"/>
      <c r="GF64" s="19"/>
      <c r="GG64" s="19"/>
      <c r="GH64" s="19"/>
      <c r="GI64" s="19"/>
      <c r="GJ64" s="19"/>
      <c r="GK64" s="19"/>
      <c r="GL64" s="19"/>
      <c r="GM64" s="19"/>
      <c r="GN64" s="19"/>
      <c r="GO64" s="19"/>
      <c r="GP64" s="19"/>
      <c r="GQ64" s="19"/>
      <c r="GR64" s="19"/>
      <c r="GS64" s="19"/>
      <c r="GT64" s="19"/>
      <c r="GU64" s="19"/>
      <c r="GV64" s="19"/>
      <c r="GW64" s="19"/>
      <c r="GX64" s="19"/>
      <c r="GY64" s="19"/>
      <c r="GZ64" s="19"/>
      <c r="HA64" s="19"/>
      <c r="HB64" s="19"/>
      <c r="HC64" s="19"/>
      <c r="HD64" s="19"/>
      <c r="HE64" s="19"/>
      <c r="HF64" s="19"/>
      <c r="HG64" s="19"/>
      <c r="HH64" s="19"/>
      <c r="HI64" s="19"/>
      <c r="HJ64" s="19"/>
      <c r="HK64" s="19"/>
      <c r="HL64" s="19"/>
      <c r="HM64" s="19"/>
      <c r="HN64" s="19"/>
      <c r="HO64" s="19"/>
      <c r="HP64" s="19"/>
      <c r="HQ64" s="19"/>
      <c r="HR64" s="19"/>
      <c r="HS64" s="19"/>
      <c r="HT64" s="19"/>
      <c r="HU64" s="13"/>
      <c r="HV64" s="13"/>
      <c r="HW64" s="13"/>
    </row>
    <row r="65" spans="1:234" ht="19.5" customHeight="1" x14ac:dyDescent="0.25">
      <c r="A65" s="41"/>
      <c r="B65" s="49" t="s">
        <v>47</v>
      </c>
      <c r="C65" s="29" t="s">
        <v>48</v>
      </c>
      <c r="D65" s="14">
        <v>20274.7</v>
      </c>
      <c r="E65" s="36">
        <v>-2.5860000000000001E-2</v>
      </c>
      <c r="F65" s="78">
        <f t="shared" si="42"/>
        <v>20274.674139999999</v>
      </c>
      <c r="G65" s="45"/>
      <c r="H65" s="14">
        <f t="shared" si="46"/>
        <v>20274.674139999999</v>
      </c>
      <c r="I65" s="45"/>
      <c r="J65" s="91">
        <f t="shared" si="43"/>
        <v>20274.674139999999</v>
      </c>
      <c r="K65" s="45"/>
      <c r="L65" s="14">
        <f t="shared" si="44"/>
        <v>20274.674139999999</v>
      </c>
      <c r="M65" s="36"/>
      <c r="N65" s="14">
        <f t="shared" si="45"/>
        <v>20274.674139999999</v>
      </c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19"/>
      <c r="BB65" s="19"/>
      <c r="BC65" s="19"/>
      <c r="BD65" s="19"/>
      <c r="BE65" s="19"/>
      <c r="BF65" s="19"/>
      <c r="BG65" s="19"/>
      <c r="BH65" s="19"/>
      <c r="BI65" s="19"/>
      <c r="BJ65" s="19"/>
      <c r="BK65" s="19"/>
      <c r="BL65" s="19"/>
      <c r="BM65" s="19"/>
      <c r="BN65" s="19"/>
      <c r="BO65" s="19"/>
      <c r="BP65" s="19"/>
      <c r="BQ65" s="19"/>
      <c r="BR65" s="19"/>
      <c r="BS65" s="19"/>
      <c r="BT65" s="19"/>
      <c r="BU65" s="19"/>
      <c r="BV65" s="19"/>
      <c r="BW65" s="19"/>
      <c r="BX65" s="19"/>
      <c r="BY65" s="19"/>
      <c r="BZ65" s="19"/>
      <c r="CA65" s="19"/>
      <c r="CB65" s="19"/>
      <c r="CC65" s="19"/>
      <c r="CD65" s="19"/>
      <c r="CE65" s="19"/>
      <c r="CF65" s="19"/>
      <c r="CG65" s="19"/>
      <c r="CH65" s="19"/>
      <c r="CI65" s="19"/>
      <c r="CJ65" s="19"/>
      <c r="CK65" s="19"/>
      <c r="CL65" s="19"/>
      <c r="CM65" s="19"/>
      <c r="CN65" s="19"/>
      <c r="CO65" s="19"/>
      <c r="CP65" s="19"/>
      <c r="CQ65" s="19"/>
      <c r="CR65" s="19"/>
      <c r="CS65" s="19"/>
      <c r="CT65" s="19"/>
      <c r="CU65" s="19"/>
      <c r="CV65" s="19"/>
      <c r="CW65" s="19"/>
      <c r="CX65" s="19"/>
      <c r="CY65" s="19"/>
      <c r="CZ65" s="19"/>
      <c r="DA65" s="19"/>
      <c r="DB65" s="19"/>
      <c r="DC65" s="19"/>
      <c r="DD65" s="19"/>
      <c r="DE65" s="19"/>
      <c r="DF65" s="19"/>
      <c r="DG65" s="19"/>
      <c r="DH65" s="19"/>
      <c r="DI65" s="19"/>
      <c r="DJ65" s="19"/>
      <c r="DK65" s="19"/>
      <c r="DL65" s="19"/>
      <c r="DM65" s="19"/>
      <c r="DN65" s="19"/>
      <c r="DO65" s="19"/>
      <c r="DP65" s="19"/>
      <c r="DQ65" s="19"/>
      <c r="DR65" s="19"/>
      <c r="DS65" s="19"/>
      <c r="DT65" s="19"/>
      <c r="DU65" s="19"/>
      <c r="DV65" s="19"/>
      <c r="DW65" s="19"/>
      <c r="DX65" s="19"/>
      <c r="DY65" s="19"/>
      <c r="DZ65" s="19"/>
      <c r="EA65" s="19"/>
      <c r="EB65" s="19"/>
      <c r="EC65" s="19"/>
      <c r="ED65" s="19"/>
      <c r="EE65" s="19"/>
      <c r="EF65" s="19"/>
      <c r="EG65" s="19"/>
      <c r="EH65" s="19"/>
      <c r="EI65" s="19"/>
      <c r="EJ65" s="19"/>
      <c r="EK65" s="19"/>
      <c r="EL65" s="19"/>
      <c r="EM65" s="19"/>
      <c r="EN65" s="19"/>
      <c r="EO65" s="19"/>
      <c r="EP65" s="19"/>
      <c r="EQ65" s="19"/>
      <c r="ER65" s="19"/>
      <c r="ES65" s="19"/>
      <c r="ET65" s="19"/>
      <c r="EU65" s="19"/>
      <c r="EV65" s="19"/>
      <c r="EW65" s="19"/>
      <c r="EX65" s="19"/>
      <c r="EY65" s="19"/>
      <c r="EZ65" s="19"/>
      <c r="FA65" s="19"/>
      <c r="FB65" s="19"/>
      <c r="FC65" s="19"/>
      <c r="FD65" s="19"/>
      <c r="FE65" s="19"/>
      <c r="FF65" s="19"/>
      <c r="FG65" s="19"/>
      <c r="FH65" s="19"/>
      <c r="FI65" s="19"/>
      <c r="FJ65" s="19"/>
      <c r="FK65" s="19"/>
      <c r="FL65" s="19"/>
      <c r="FM65" s="19"/>
      <c r="FN65" s="19"/>
      <c r="FO65" s="19"/>
      <c r="FP65" s="19"/>
      <c r="FQ65" s="19"/>
      <c r="FR65" s="19"/>
      <c r="FS65" s="19"/>
      <c r="FT65" s="19"/>
      <c r="FU65" s="19"/>
      <c r="FV65" s="19"/>
      <c r="FW65" s="19"/>
      <c r="FX65" s="19"/>
      <c r="FY65" s="19"/>
      <c r="FZ65" s="19"/>
      <c r="GA65" s="19"/>
      <c r="GB65" s="19"/>
      <c r="GC65" s="19"/>
      <c r="GD65" s="19"/>
      <c r="GE65" s="19"/>
      <c r="GF65" s="19"/>
      <c r="GG65" s="19"/>
      <c r="GH65" s="19"/>
      <c r="GI65" s="19"/>
      <c r="GJ65" s="19"/>
      <c r="GK65" s="19"/>
      <c r="GL65" s="19"/>
      <c r="GM65" s="19"/>
      <c r="GN65" s="19"/>
      <c r="GO65" s="19"/>
      <c r="GP65" s="19"/>
      <c r="GQ65" s="19"/>
      <c r="GR65" s="19"/>
      <c r="GS65" s="19"/>
      <c r="GT65" s="19"/>
      <c r="GU65" s="19"/>
      <c r="GV65" s="19"/>
      <c r="GW65" s="19"/>
      <c r="GX65" s="19"/>
      <c r="GY65" s="19"/>
      <c r="GZ65" s="19"/>
      <c r="HA65" s="19"/>
      <c r="HB65" s="19"/>
      <c r="HC65" s="19"/>
      <c r="HD65" s="19"/>
      <c r="HE65" s="19"/>
      <c r="HF65" s="19"/>
      <c r="HG65" s="19"/>
      <c r="HH65" s="19"/>
      <c r="HI65" s="19"/>
      <c r="HJ65" s="19"/>
      <c r="HK65" s="19"/>
      <c r="HL65" s="19"/>
      <c r="HM65" s="19"/>
      <c r="HN65" s="19"/>
      <c r="HO65" s="19"/>
      <c r="HP65" s="19"/>
      <c r="HQ65" s="19"/>
      <c r="HR65" s="19"/>
      <c r="HS65" s="19"/>
      <c r="HT65" s="19"/>
      <c r="HU65" s="13"/>
      <c r="HV65" s="13"/>
      <c r="HW65" s="13"/>
    </row>
    <row r="66" spans="1:234" ht="19.5" customHeight="1" x14ac:dyDescent="0.25">
      <c r="A66" s="41"/>
      <c r="B66" s="49" t="s">
        <v>119</v>
      </c>
      <c r="C66" s="40" t="s">
        <v>120</v>
      </c>
      <c r="D66" s="14"/>
      <c r="E66" s="36">
        <v>488.37108999999998</v>
      </c>
      <c r="F66" s="78">
        <f t="shared" si="42"/>
        <v>488.37108999999998</v>
      </c>
      <c r="G66" s="45"/>
      <c r="H66" s="14">
        <f t="shared" si="46"/>
        <v>488.37108999999998</v>
      </c>
      <c r="I66" s="45"/>
      <c r="J66" s="91">
        <f t="shared" si="43"/>
        <v>488.37108999999998</v>
      </c>
      <c r="K66" s="45"/>
      <c r="L66" s="14">
        <f t="shared" si="44"/>
        <v>488.37108999999998</v>
      </c>
      <c r="M66" s="36"/>
      <c r="N66" s="14">
        <f t="shared" si="45"/>
        <v>488.37108999999998</v>
      </c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19"/>
      <c r="BH66" s="19"/>
      <c r="BI66" s="19"/>
      <c r="BJ66" s="19"/>
      <c r="BK66" s="19"/>
      <c r="BL66" s="19"/>
      <c r="BM66" s="19"/>
      <c r="BN66" s="19"/>
      <c r="BO66" s="19"/>
      <c r="BP66" s="19"/>
      <c r="BQ66" s="19"/>
      <c r="BR66" s="19"/>
      <c r="BS66" s="19"/>
      <c r="BT66" s="19"/>
      <c r="BU66" s="19"/>
      <c r="BV66" s="19"/>
      <c r="BW66" s="19"/>
      <c r="BX66" s="19"/>
      <c r="BY66" s="19"/>
      <c r="BZ66" s="19"/>
      <c r="CA66" s="19"/>
      <c r="CB66" s="19"/>
      <c r="CC66" s="19"/>
      <c r="CD66" s="19"/>
      <c r="CE66" s="19"/>
      <c r="CF66" s="19"/>
      <c r="CG66" s="19"/>
      <c r="CH66" s="19"/>
      <c r="CI66" s="19"/>
      <c r="CJ66" s="19"/>
      <c r="CK66" s="19"/>
      <c r="CL66" s="19"/>
      <c r="CM66" s="19"/>
      <c r="CN66" s="19"/>
      <c r="CO66" s="19"/>
      <c r="CP66" s="19"/>
      <c r="CQ66" s="19"/>
      <c r="CR66" s="19"/>
      <c r="CS66" s="19"/>
      <c r="CT66" s="19"/>
      <c r="CU66" s="19"/>
      <c r="CV66" s="19"/>
      <c r="CW66" s="19"/>
      <c r="CX66" s="19"/>
      <c r="CY66" s="19"/>
      <c r="CZ66" s="19"/>
      <c r="DA66" s="19"/>
      <c r="DB66" s="19"/>
      <c r="DC66" s="19"/>
      <c r="DD66" s="19"/>
      <c r="DE66" s="19"/>
      <c r="DF66" s="19"/>
      <c r="DG66" s="19"/>
      <c r="DH66" s="19"/>
      <c r="DI66" s="19"/>
      <c r="DJ66" s="19"/>
      <c r="DK66" s="19"/>
      <c r="DL66" s="19"/>
      <c r="DM66" s="19"/>
      <c r="DN66" s="19"/>
      <c r="DO66" s="19"/>
      <c r="DP66" s="19"/>
      <c r="DQ66" s="19"/>
      <c r="DR66" s="19"/>
      <c r="DS66" s="19"/>
      <c r="DT66" s="19"/>
      <c r="DU66" s="19"/>
      <c r="DV66" s="19"/>
      <c r="DW66" s="19"/>
      <c r="DX66" s="19"/>
      <c r="DY66" s="19"/>
      <c r="DZ66" s="19"/>
      <c r="EA66" s="19"/>
      <c r="EB66" s="19"/>
      <c r="EC66" s="19"/>
      <c r="ED66" s="19"/>
      <c r="EE66" s="19"/>
      <c r="EF66" s="19"/>
      <c r="EG66" s="19"/>
      <c r="EH66" s="19"/>
      <c r="EI66" s="19"/>
      <c r="EJ66" s="19"/>
      <c r="EK66" s="19"/>
      <c r="EL66" s="19"/>
      <c r="EM66" s="19"/>
      <c r="EN66" s="19"/>
      <c r="EO66" s="19"/>
      <c r="EP66" s="19"/>
      <c r="EQ66" s="19"/>
      <c r="ER66" s="19"/>
      <c r="ES66" s="19"/>
      <c r="ET66" s="19"/>
      <c r="EU66" s="19"/>
      <c r="EV66" s="19"/>
      <c r="EW66" s="19"/>
      <c r="EX66" s="19"/>
      <c r="EY66" s="19"/>
      <c r="EZ66" s="19"/>
      <c r="FA66" s="19"/>
      <c r="FB66" s="19"/>
      <c r="FC66" s="19"/>
      <c r="FD66" s="19"/>
      <c r="FE66" s="19"/>
      <c r="FF66" s="19"/>
      <c r="FG66" s="19"/>
      <c r="FH66" s="19"/>
      <c r="FI66" s="19"/>
      <c r="FJ66" s="19"/>
      <c r="FK66" s="19"/>
      <c r="FL66" s="19"/>
      <c r="FM66" s="19"/>
      <c r="FN66" s="19"/>
      <c r="FO66" s="19"/>
      <c r="FP66" s="19"/>
      <c r="FQ66" s="19"/>
      <c r="FR66" s="19"/>
      <c r="FS66" s="19"/>
      <c r="FT66" s="19"/>
      <c r="FU66" s="19"/>
      <c r="FV66" s="19"/>
      <c r="FW66" s="19"/>
      <c r="FX66" s="19"/>
      <c r="FY66" s="19"/>
      <c r="FZ66" s="19"/>
      <c r="GA66" s="19"/>
      <c r="GB66" s="19"/>
      <c r="GC66" s="19"/>
      <c r="GD66" s="19"/>
      <c r="GE66" s="19"/>
      <c r="GF66" s="19"/>
      <c r="GG66" s="19"/>
      <c r="GH66" s="19"/>
      <c r="GI66" s="19"/>
      <c r="GJ66" s="19"/>
      <c r="GK66" s="19"/>
      <c r="GL66" s="19"/>
      <c r="GM66" s="19"/>
      <c r="GN66" s="19"/>
      <c r="GO66" s="19"/>
      <c r="GP66" s="19"/>
      <c r="GQ66" s="19"/>
      <c r="GR66" s="19"/>
      <c r="GS66" s="19"/>
      <c r="GT66" s="19"/>
      <c r="GU66" s="19"/>
      <c r="GV66" s="19"/>
      <c r="GW66" s="19"/>
      <c r="GX66" s="19"/>
      <c r="GY66" s="19"/>
      <c r="GZ66" s="19"/>
      <c r="HA66" s="19"/>
      <c r="HB66" s="19"/>
      <c r="HC66" s="19"/>
      <c r="HD66" s="19"/>
      <c r="HE66" s="19"/>
      <c r="HF66" s="19"/>
      <c r="HG66" s="19"/>
      <c r="HH66" s="19"/>
      <c r="HI66" s="19"/>
      <c r="HJ66" s="19"/>
      <c r="HK66" s="19"/>
      <c r="HL66" s="19"/>
      <c r="HM66" s="19"/>
      <c r="HN66" s="19"/>
      <c r="HO66" s="19"/>
      <c r="HP66" s="19"/>
      <c r="HQ66" s="19"/>
      <c r="HR66" s="19"/>
      <c r="HS66" s="19"/>
      <c r="HT66" s="19"/>
      <c r="HU66" s="13"/>
      <c r="HV66" s="13"/>
      <c r="HW66" s="13"/>
    </row>
    <row r="67" spans="1:234" ht="35.25" customHeight="1" x14ac:dyDescent="0.25">
      <c r="A67" s="41"/>
      <c r="B67" s="49" t="s">
        <v>132</v>
      </c>
      <c r="C67" s="29" t="s">
        <v>133</v>
      </c>
      <c r="D67" s="14"/>
      <c r="E67" s="36">
        <v>50494.949500000002</v>
      </c>
      <c r="F67" s="78">
        <f t="shared" si="42"/>
        <v>50494.949500000002</v>
      </c>
      <c r="G67" s="45"/>
      <c r="H67" s="14">
        <f t="shared" si="46"/>
        <v>50494.949500000002</v>
      </c>
      <c r="I67" s="45"/>
      <c r="J67" s="91">
        <f t="shared" si="43"/>
        <v>50494.949500000002</v>
      </c>
      <c r="K67" s="45"/>
      <c r="L67" s="14">
        <f t="shared" si="44"/>
        <v>50494.949500000002</v>
      </c>
      <c r="M67" s="36"/>
      <c r="N67" s="14">
        <f t="shared" si="45"/>
        <v>50494.949500000002</v>
      </c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  <c r="AV67" s="19"/>
      <c r="AW67" s="19"/>
      <c r="AX67" s="19"/>
      <c r="AY67" s="19"/>
      <c r="AZ67" s="19"/>
      <c r="BA67" s="19"/>
      <c r="BB67" s="19"/>
      <c r="BC67" s="19"/>
      <c r="BD67" s="19"/>
      <c r="BE67" s="19"/>
      <c r="BF67" s="19"/>
      <c r="BG67" s="19"/>
      <c r="BH67" s="19"/>
      <c r="BI67" s="19"/>
      <c r="BJ67" s="19"/>
      <c r="BK67" s="19"/>
      <c r="BL67" s="19"/>
      <c r="BM67" s="19"/>
      <c r="BN67" s="19"/>
      <c r="BO67" s="19"/>
      <c r="BP67" s="19"/>
      <c r="BQ67" s="19"/>
      <c r="BR67" s="19"/>
      <c r="BS67" s="19"/>
      <c r="BT67" s="19"/>
      <c r="BU67" s="19"/>
      <c r="BV67" s="19"/>
      <c r="BW67" s="19"/>
      <c r="BX67" s="19"/>
      <c r="BY67" s="19"/>
      <c r="BZ67" s="19"/>
      <c r="CA67" s="19"/>
      <c r="CB67" s="19"/>
      <c r="CC67" s="19"/>
      <c r="CD67" s="19"/>
      <c r="CE67" s="19"/>
      <c r="CF67" s="19"/>
      <c r="CG67" s="19"/>
      <c r="CH67" s="19"/>
      <c r="CI67" s="19"/>
      <c r="CJ67" s="19"/>
      <c r="CK67" s="19"/>
      <c r="CL67" s="19"/>
      <c r="CM67" s="19"/>
      <c r="CN67" s="19"/>
      <c r="CO67" s="19"/>
      <c r="CP67" s="19"/>
      <c r="CQ67" s="19"/>
      <c r="CR67" s="19"/>
      <c r="CS67" s="19"/>
      <c r="CT67" s="19"/>
      <c r="CU67" s="19"/>
      <c r="CV67" s="19"/>
      <c r="CW67" s="19"/>
      <c r="CX67" s="19"/>
      <c r="CY67" s="19"/>
      <c r="CZ67" s="19"/>
      <c r="DA67" s="19"/>
      <c r="DB67" s="19"/>
      <c r="DC67" s="19"/>
      <c r="DD67" s="19"/>
      <c r="DE67" s="19"/>
      <c r="DF67" s="19"/>
      <c r="DG67" s="19"/>
      <c r="DH67" s="19"/>
      <c r="DI67" s="19"/>
      <c r="DJ67" s="19"/>
      <c r="DK67" s="19"/>
      <c r="DL67" s="19"/>
      <c r="DM67" s="19"/>
      <c r="DN67" s="19"/>
      <c r="DO67" s="19"/>
      <c r="DP67" s="19"/>
      <c r="DQ67" s="19"/>
      <c r="DR67" s="19"/>
      <c r="DS67" s="19"/>
      <c r="DT67" s="19"/>
      <c r="DU67" s="19"/>
      <c r="DV67" s="19"/>
      <c r="DW67" s="19"/>
      <c r="DX67" s="19"/>
      <c r="DY67" s="19"/>
      <c r="DZ67" s="19"/>
      <c r="EA67" s="19"/>
      <c r="EB67" s="19"/>
      <c r="EC67" s="19"/>
      <c r="ED67" s="19"/>
      <c r="EE67" s="19"/>
      <c r="EF67" s="19"/>
      <c r="EG67" s="19"/>
      <c r="EH67" s="19"/>
      <c r="EI67" s="19"/>
      <c r="EJ67" s="19"/>
      <c r="EK67" s="19"/>
      <c r="EL67" s="19"/>
      <c r="EM67" s="19"/>
      <c r="EN67" s="19"/>
      <c r="EO67" s="19"/>
      <c r="EP67" s="19"/>
      <c r="EQ67" s="19"/>
      <c r="ER67" s="19"/>
      <c r="ES67" s="19"/>
      <c r="ET67" s="19"/>
      <c r="EU67" s="19"/>
      <c r="EV67" s="19"/>
      <c r="EW67" s="19"/>
      <c r="EX67" s="19"/>
      <c r="EY67" s="19"/>
      <c r="EZ67" s="19"/>
      <c r="FA67" s="19"/>
      <c r="FB67" s="19"/>
      <c r="FC67" s="19"/>
      <c r="FD67" s="19"/>
      <c r="FE67" s="19"/>
      <c r="FF67" s="19"/>
      <c r="FG67" s="19"/>
      <c r="FH67" s="19"/>
      <c r="FI67" s="19"/>
      <c r="FJ67" s="19"/>
      <c r="FK67" s="19"/>
      <c r="FL67" s="19"/>
      <c r="FM67" s="19"/>
      <c r="FN67" s="19"/>
      <c r="FO67" s="19"/>
      <c r="FP67" s="19"/>
      <c r="FQ67" s="19"/>
      <c r="FR67" s="19"/>
      <c r="FS67" s="19"/>
      <c r="FT67" s="19"/>
      <c r="FU67" s="19"/>
      <c r="FV67" s="19"/>
      <c r="FW67" s="19"/>
      <c r="FX67" s="19"/>
      <c r="FY67" s="19"/>
      <c r="FZ67" s="19"/>
      <c r="GA67" s="19"/>
      <c r="GB67" s="19"/>
      <c r="GC67" s="19"/>
      <c r="GD67" s="19"/>
      <c r="GE67" s="19"/>
      <c r="GF67" s="19"/>
      <c r="GG67" s="19"/>
      <c r="GH67" s="19"/>
      <c r="GI67" s="19"/>
      <c r="GJ67" s="19"/>
      <c r="GK67" s="19"/>
      <c r="GL67" s="19"/>
      <c r="GM67" s="19"/>
      <c r="GN67" s="19"/>
      <c r="GO67" s="19"/>
      <c r="GP67" s="19"/>
      <c r="GQ67" s="19"/>
      <c r="GR67" s="19"/>
      <c r="GS67" s="19"/>
      <c r="GT67" s="19"/>
      <c r="GU67" s="19"/>
      <c r="GV67" s="19"/>
      <c r="GW67" s="19"/>
      <c r="GX67" s="19"/>
      <c r="GY67" s="19"/>
      <c r="GZ67" s="19"/>
      <c r="HA67" s="19"/>
      <c r="HB67" s="19"/>
      <c r="HC67" s="19"/>
      <c r="HD67" s="19"/>
      <c r="HE67" s="19"/>
      <c r="HF67" s="19"/>
      <c r="HG67" s="19"/>
      <c r="HH67" s="19"/>
      <c r="HI67" s="19"/>
      <c r="HJ67" s="19"/>
      <c r="HK67" s="19"/>
      <c r="HL67" s="19"/>
      <c r="HM67" s="19"/>
      <c r="HN67" s="19"/>
      <c r="HO67" s="19"/>
      <c r="HP67" s="19"/>
      <c r="HQ67" s="19"/>
      <c r="HR67" s="19"/>
      <c r="HS67" s="19"/>
      <c r="HT67" s="19"/>
      <c r="HU67" s="13"/>
      <c r="HV67" s="13"/>
      <c r="HW67" s="13"/>
    </row>
    <row r="68" spans="1:234" s="16" customFormat="1" ht="30" customHeight="1" x14ac:dyDescent="0.25">
      <c r="A68" s="62">
        <v>923</v>
      </c>
      <c r="B68" s="60" t="s">
        <v>16</v>
      </c>
      <c r="C68" s="26"/>
      <c r="D68" s="15">
        <f>D69</f>
        <v>162467.9</v>
      </c>
      <c r="E68" s="37">
        <f>E69</f>
        <v>61417.1</v>
      </c>
      <c r="F68" s="79">
        <f>SUM(F69)</f>
        <v>223885</v>
      </c>
      <c r="G68" s="48">
        <f>G69</f>
        <v>0</v>
      </c>
      <c r="H68" s="15">
        <f>SUM(H69)</f>
        <v>223885</v>
      </c>
      <c r="I68" s="48">
        <f>I69</f>
        <v>0</v>
      </c>
      <c r="J68" s="92">
        <f>SUM(J69)</f>
        <v>223885</v>
      </c>
      <c r="K68" s="48">
        <f>K69</f>
        <v>0</v>
      </c>
      <c r="L68" s="15">
        <f>SUM(L69)</f>
        <v>223885</v>
      </c>
      <c r="M68" s="37">
        <f>M69</f>
        <v>0</v>
      </c>
      <c r="N68" s="15">
        <f>SUM(N69)</f>
        <v>223885</v>
      </c>
      <c r="HU68" s="17"/>
      <c r="HV68" s="17"/>
      <c r="HW68" s="17"/>
    </row>
    <row r="69" spans="1:234" ht="31.5" x14ac:dyDescent="0.25">
      <c r="A69" s="41"/>
      <c r="B69" s="49" t="s">
        <v>17</v>
      </c>
      <c r="C69" s="29" t="s">
        <v>99</v>
      </c>
      <c r="D69" s="14">
        <v>162467.9</v>
      </c>
      <c r="E69" s="36">
        <v>61417.1</v>
      </c>
      <c r="F69" s="78">
        <f t="shared" si="42"/>
        <v>223885</v>
      </c>
      <c r="G69" s="45"/>
      <c r="H69" s="14">
        <f>F69+G69</f>
        <v>223885</v>
      </c>
      <c r="I69" s="45"/>
      <c r="J69" s="91">
        <f t="shared" si="43"/>
        <v>223885</v>
      </c>
      <c r="K69" s="45"/>
      <c r="L69" s="14">
        <f t="shared" ref="L69" si="47">J69+K69</f>
        <v>223885</v>
      </c>
      <c r="M69" s="36"/>
      <c r="N69" s="14">
        <f t="shared" ref="N69" si="48">L69+M69</f>
        <v>223885</v>
      </c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  <c r="AV69" s="19"/>
      <c r="AW69" s="19"/>
      <c r="AX69" s="19"/>
      <c r="AY69" s="19"/>
      <c r="AZ69" s="19"/>
      <c r="BA69" s="19"/>
      <c r="BB69" s="19"/>
      <c r="BC69" s="19"/>
      <c r="BD69" s="19"/>
      <c r="BE69" s="19"/>
      <c r="BF69" s="19"/>
      <c r="BG69" s="19"/>
      <c r="BH69" s="19"/>
      <c r="BI69" s="19"/>
      <c r="BJ69" s="19"/>
      <c r="BK69" s="19"/>
      <c r="BL69" s="19"/>
      <c r="BM69" s="19"/>
      <c r="BN69" s="19"/>
      <c r="BO69" s="19"/>
      <c r="BP69" s="19"/>
      <c r="BQ69" s="19"/>
      <c r="BR69" s="19"/>
      <c r="BS69" s="19"/>
      <c r="BT69" s="19"/>
      <c r="BU69" s="19"/>
      <c r="BV69" s="19"/>
      <c r="BW69" s="19"/>
      <c r="BX69" s="19"/>
      <c r="BY69" s="19"/>
      <c r="BZ69" s="19"/>
      <c r="CA69" s="19"/>
      <c r="CB69" s="19"/>
      <c r="CC69" s="19"/>
      <c r="CD69" s="19"/>
      <c r="CE69" s="19"/>
      <c r="CF69" s="19"/>
      <c r="CG69" s="19"/>
      <c r="CH69" s="19"/>
      <c r="CI69" s="19"/>
      <c r="CJ69" s="19"/>
      <c r="CK69" s="19"/>
      <c r="CL69" s="19"/>
      <c r="CM69" s="19"/>
      <c r="CN69" s="19"/>
      <c r="CO69" s="19"/>
      <c r="CP69" s="19"/>
      <c r="CQ69" s="19"/>
      <c r="CR69" s="19"/>
      <c r="CS69" s="19"/>
      <c r="CT69" s="19"/>
      <c r="CU69" s="19"/>
      <c r="CV69" s="19"/>
      <c r="CW69" s="19"/>
      <c r="CX69" s="19"/>
      <c r="CY69" s="19"/>
      <c r="CZ69" s="19"/>
      <c r="DA69" s="19"/>
      <c r="DB69" s="19"/>
      <c r="DC69" s="19"/>
      <c r="DD69" s="19"/>
      <c r="DE69" s="19"/>
      <c r="DF69" s="19"/>
      <c r="DG69" s="19"/>
      <c r="DH69" s="19"/>
      <c r="DI69" s="19"/>
      <c r="DJ69" s="19"/>
      <c r="DK69" s="19"/>
      <c r="DL69" s="19"/>
      <c r="DM69" s="19"/>
      <c r="DN69" s="19"/>
      <c r="DO69" s="19"/>
      <c r="DP69" s="19"/>
      <c r="DQ69" s="19"/>
      <c r="DR69" s="19"/>
      <c r="DS69" s="19"/>
      <c r="DT69" s="19"/>
      <c r="DU69" s="19"/>
      <c r="DV69" s="19"/>
      <c r="DW69" s="19"/>
      <c r="DX69" s="19"/>
      <c r="DY69" s="19"/>
      <c r="DZ69" s="19"/>
      <c r="EA69" s="19"/>
      <c r="EB69" s="19"/>
      <c r="EC69" s="19"/>
      <c r="ED69" s="19"/>
      <c r="EE69" s="19"/>
      <c r="EF69" s="19"/>
      <c r="EG69" s="19"/>
      <c r="EH69" s="19"/>
      <c r="EI69" s="19"/>
      <c r="EJ69" s="19"/>
      <c r="EK69" s="19"/>
      <c r="EL69" s="19"/>
      <c r="EM69" s="19"/>
      <c r="EN69" s="19"/>
      <c r="EO69" s="19"/>
      <c r="EP69" s="19"/>
      <c r="EQ69" s="19"/>
      <c r="ER69" s="19"/>
      <c r="ES69" s="19"/>
      <c r="ET69" s="19"/>
      <c r="EU69" s="19"/>
      <c r="EV69" s="19"/>
      <c r="EW69" s="19"/>
      <c r="EX69" s="19"/>
      <c r="EY69" s="19"/>
      <c r="EZ69" s="19"/>
      <c r="FA69" s="19"/>
      <c r="FB69" s="19"/>
      <c r="FC69" s="19"/>
      <c r="FD69" s="19"/>
      <c r="FE69" s="19"/>
      <c r="FF69" s="19"/>
      <c r="FG69" s="19"/>
      <c r="FH69" s="19"/>
      <c r="FI69" s="19"/>
      <c r="FJ69" s="19"/>
      <c r="FK69" s="19"/>
      <c r="FL69" s="19"/>
      <c r="FM69" s="19"/>
      <c r="FN69" s="19"/>
      <c r="FO69" s="19"/>
      <c r="FP69" s="19"/>
      <c r="FQ69" s="19"/>
      <c r="FR69" s="19"/>
      <c r="FS69" s="19"/>
      <c r="FT69" s="19"/>
      <c r="FU69" s="19"/>
      <c r="FV69" s="19"/>
      <c r="FW69" s="19"/>
      <c r="FX69" s="19"/>
      <c r="FY69" s="19"/>
      <c r="FZ69" s="19"/>
      <c r="GA69" s="19"/>
      <c r="GB69" s="19"/>
      <c r="GC69" s="19"/>
      <c r="GD69" s="19"/>
      <c r="GE69" s="19"/>
      <c r="GF69" s="19"/>
      <c r="GG69" s="19"/>
      <c r="GH69" s="19"/>
      <c r="GI69" s="19"/>
      <c r="GJ69" s="19"/>
      <c r="GK69" s="19"/>
      <c r="GL69" s="19"/>
      <c r="GM69" s="19"/>
      <c r="GN69" s="19"/>
      <c r="GO69" s="19"/>
      <c r="GP69" s="19"/>
      <c r="GQ69" s="19"/>
      <c r="GR69" s="19"/>
      <c r="GS69" s="19"/>
      <c r="GT69" s="19"/>
      <c r="GU69" s="19"/>
      <c r="GV69" s="19"/>
      <c r="GW69" s="19"/>
      <c r="GX69" s="19"/>
      <c r="GY69" s="19"/>
      <c r="GZ69" s="19"/>
      <c r="HA69" s="19"/>
      <c r="HB69" s="19"/>
      <c r="HC69" s="19"/>
      <c r="HD69" s="19"/>
      <c r="HE69" s="19"/>
      <c r="HF69" s="19"/>
      <c r="HG69" s="19"/>
      <c r="HH69" s="19"/>
      <c r="HI69" s="19"/>
      <c r="HJ69" s="19"/>
      <c r="HK69" s="19"/>
      <c r="HL69" s="19"/>
      <c r="HM69" s="19"/>
      <c r="HN69" s="19"/>
      <c r="HO69" s="19"/>
      <c r="HP69" s="19"/>
      <c r="HQ69" s="19"/>
      <c r="HR69" s="19"/>
      <c r="HS69" s="19"/>
      <c r="HT69" s="19"/>
      <c r="HU69" s="13"/>
      <c r="HV69" s="13"/>
      <c r="HW69" s="13"/>
    </row>
    <row r="70" spans="1:234" s="16" customFormat="1" ht="30" customHeight="1" x14ac:dyDescent="0.25">
      <c r="A70" s="62">
        <v>924</v>
      </c>
      <c r="B70" s="60" t="s">
        <v>16</v>
      </c>
      <c r="C70" s="26"/>
      <c r="D70" s="15">
        <f t="shared" ref="D70:J70" si="49">SUM(D71:D73)</f>
        <v>19270.400000000001</v>
      </c>
      <c r="E70" s="37">
        <f t="shared" si="49"/>
        <v>1320.2</v>
      </c>
      <c r="F70" s="79">
        <f t="shared" si="49"/>
        <v>20590.600000000002</v>
      </c>
      <c r="G70" s="48">
        <f t="shared" si="49"/>
        <v>78.379800000000003</v>
      </c>
      <c r="H70" s="15">
        <f t="shared" si="49"/>
        <v>20668.979800000001</v>
      </c>
      <c r="I70" s="48">
        <f t="shared" si="49"/>
        <v>0</v>
      </c>
      <c r="J70" s="92">
        <f t="shared" si="49"/>
        <v>20668.979800000001</v>
      </c>
      <c r="K70" s="48">
        <f t="shared" ref="K70:L70" si="50">SUM(K71:K73)</f>
        <v>1155.4000000000001</v>
      </c>
      <c r="L70" s="15">
        <f t="shared" si="50"/>
        <v>21824.379800000002</v>
      </c>
      <c r="M70" s="37">
        <f t="shared" ref="M70:N70" si="51">SUM(M71:M73)</f>
        <v>0</v>
      </c>
      <c r="N70" s="15">
        <f t="shared" si="51"/>
        <v>21824.379800000002</v>
      </c>
      <c r="HU70" s="17"/>
      <c r="HV70" s="17"/>
      <c r="HW70" s="17"/>
    </row>
    <row r="71" spans="1:234" ht="19.5" x14ac:dyDescent="0.25">
      <c r="A71" s="41"/>
      <c r="B71" s="49" t="s">
        <v>137</v>
      </c>
      <c r="C71" s="29" t="s">
        <v>138</v>
      </c>
      <c r="D71" s="18"/>
      <c r="E71" s="36"/>
      <c r="F71" s="80"/>
      <c r="G71" s="45">
        <v>78.379800000000003</v>
      </c>
      <c r="H71" s="14">
        <f>F71+G71</f>
        <v>78.379800000000003</v>
      </c>
      <c r="I71" s="45"/>
      <c r="J71" s="91">
        <f t="shared" si="43"/>
        <v>78.379800000000003</v>
      </c>
      <c r="K71" s="45"/>
      <c r="L71" s="14">
        <f t="shared" ref="L71:L73" si="52">J71+K71</f>
        <v>78.379800000000003</v>
      </c>
      <c r="M71" s="36"/>
      <c r="N71" s="14">
        <f t="shared" ref="N71:N73" si="53">L71+M71</f>
        <v>78.379800000000003</v>
      </c>
    </row>
    <row r="72" spans="1:234" ht="21" customHeight="1" x14ac:dyDescent="0.25">
      <c r="A72" s="41"/>
      <c r="B72" s="49" t="s">
        <v>17</v>
      </c>
      <c r="C72" s="40" t="s">
        <v>49</v>
      </c>
      <c r="D72" s="18"/>
      <c r="E72" s="36">
        <v>1320.2</v>
      </c>
      <c r="F72" s="78">
        <f t="shared" ref="F72:F73" si="54">D72+E72</f>
        <v>1320.2</v>
      </c>
      <c r="G72" s="45"/>
      <c r="H72" s="14">
        <f t="shared" ref="H72" si="55">F72+G72</f>
        <v>1320.2</v>
      </c>
      <c r="I72" s="45"/>
      <c r="J72" s="91">
        <f t="shared" si="43"/>
        <v>1320.2</v>
      </c>
      <c r="K72" s="45"/>
      <c r="L72" s="14">
        <f t="shared" si="52"/>
        <v>1320.2</v>
      </c>
      <c r="M72" s="36"/>
      <c r="N72" s="14">
        <f t="shared" si="53"/>
        <v>1320.2</v>
      </c>
    </row>
    <row r="73" spans="1:234" ht="21" customHeight="1" x14ac:dyDescent="0.25">
      <c r="A73" s="41"/>
      <c r="B73" s="49" t="s">
        <v>17</v>
      </c>
      <c r="C73" s="29" t="s">
        <v>50</v>
      </c>
      <c r="D73" s="14">
        <v>19270.400000000001</v>
      </c>
      <c r="E73" s="36"/>
      <c r="F73" s="78">
        <f t="shared" si="54"/>
        <v>19270.400000000001</v>
      </c>
      <c r="G73" s="45"/>
      <c r="H73" s="14">
        <f>F73+G73</f>
        <v>19270.400000000001</v>
      </c>
      <c r="I73" s="45"/>
      <c r="J73" s="91">
        <f t="shared" si="43"/>
        <v>19270.400000000001</v>
      </c>
      <c r="K73" s="45">
        <v>1155.4000000000001</v>
      </c>
      <c r="L73" s="14">
        <f t="shared" si="52"/>
        <v>20425.800000000003</v>
      </c>
      <c r="M73" s="36"/>
      <c r="N73" s="14">
        <f t="shared" si="53"/>
        <v>20425.800000000003</v>
      </c>
      <c r="HV73" s="13"/>
      <c r="HW73" s="13"/>
    </row>
    <row r="74" spans="1:234" ht="30" customHeight="1" x14ac:dyDescent="0.25">
      <c r="A74" s="41"/>
      <c r="B74" s="60" t="s">
        <v>51</v>
      </c>
      <c r="C74" s="26" t="s">
        <v>52</v>
      </c>
      <c r="D74" s="15">
        <f t="shared" ref="D74:J74" si="56">SUM(D105,D101,D91,D75,D89,D103)</f>
        <v>593698.30000000005</v>
      </c>
      <c r="E74" s="37">
        <f t="shared" si="56"/>
        <v>36875.978289999992</v>
      </c>
      <c r="F74" s="79">
        <f t="shared" si="56"/>
        <v>630574.27829000005</v>
      </c>
      <c r="G74" s="48">
        <f t="shared" si="56"/>
        <v>27913.499940000002</v>
      </c>
      <c r="H74" s="15">
        <f t="shared" si="56"/>
        <v>658487.77823000005</v>
      </c>
      <c r="I74" s="48">
        <f t="shared" si="56"/>
        <v>860.34676999999999</v>
      </c>
      <c r="J74" s="92">
        <f t="shared" si="56"/>
        <v>659348.125</v>
      </c>
      <c r="K74" s="48">
        <f t="shared" ref="K74:L74" si="57">SUM(K105,K101,K91,K75,K89,K103)</f>
        <v>0</v>
      </c>
      <c r="L74" s="15">
        <f t="shared" si="57"/>
        <v>659348.125</v>
      </c>
      <c r="M74" s="37">
        <f t="shared" ref="M74:N74" si="58">SUM(M105,M101,M91,M75,M89,M103)</f>
        <v>-1885.8728000000001</v>
      </c>
      <c r="N74" s="15">
        <f t="shared" si="58"/>
        <v>657462.25219999999</v>
      </c>
      <c r="HU74" s="13"/>
      <c r="HV74" s="13"/>
      <c r="HW74" s="13"/>
    </row>
    <row r="75" spans="1:234" s="16" customFormat="1" ht="30" customHeight="1" x14ac:dyDescent="0.25">
      <c r="A75" s="62">
        <v>912</v>
      </c>
      <c r="B75" s="60" t="s">
        <v>16</v>
      </c>
      <c r="C75" s="26"/>
      <c r="D75" s="15">
        <f t="shared" ref="D75:J75" si="59">SUM(D76:D88)</f>
        <v>13513.999999999998</v>
      </c>
      <c r="E75" s="37">
        <f t="shared" si="59"/>
        <v>0</v>
      </c>
      <c r="F75" s="79">
        <f t="shared" si="59"/>
        <v>13513.999999999998</v>
      </c>
      <c r="G75" s="48">
        <f t="shared" si="59"/>
        <v>1446.3</v>
      </c>
      <c r="H75" s="15">
        <f t="shared" si="59"/>
        <v>14960.3</v>
      </c>
      <c r="I75" s="48">
        <f t="shared" si="59"/>
        <v>0</v>
      </c>
      <c r="J75" s="92">
        <f t="shared" si="59"/>
        <v>14960.3</v>
      </c>
      <c r="K75" s="48">
        <f t="shared" ref="K75:L75" si="60">SUM(K76:K88)</f>
        <v>0</v>
      </c>
      <c r="L75" s="15">
        <f t="shared" si="60"/>
        <v>14960.3</v>
      </c>
      <c r="M75" s="37">
        <f t="shared" ref="M75:N75" si="61">SUM(M76:M88)</f>
        <v>-1641.5</v>
      </c>
      <c r="N75" s="15">
        <f t="shared" si="61"/>
        <v>13318.8</v>
      </c>
      <c r="HU75" s="17"/>
      <c r="HV75" s="17"/>
      <c r="HW75" s="17"/>
    </row>
    <row r="76" spans="1:234" ht="31.5" x14ac:dyDescent="0.25">
      <c r="A76" s="41"/>
      <c r="B76" s="67" t="s">
        <v>53</v>
      </c>
      <c r="C76" s="29" t="s">
        <v>55</v>
      </c>
      <c r="D76" s="20">
        <v>1101.5</v>
      </c>
      <c r="E76" s="38"/>
      <c r="F76" s="81">
        <f t="shared" ref="F76:F88" si="62">D76+E76</f>
        <v>1101.5</v>
      </c>
      <c r="G76" s="86">
        <v>508.9</v>
      </c>
      <c r="H76" s="14">
        <f>F76+G76</f>
        <v>1610.4</v>
      </c>
      <c r="I76" s="86"/>
      <c r="J76" s="91">
        <f>H76+I76</f>
        <v>1610.4</v>
      </c>
      <c r="K76" s="86"/>
      <c r="L76" s="14">
        <f>J76+K76</f>
        <v>1610.4</v>
      </c>
      <c r="M76" s="38"/>
      <c r="N76" s="14">
        <f>L76+M76</f>
        <v>1610.4</v>
      </c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  <c r="AV76" s="19"/>
      <c r="AW76" s="19"/>
      <c r="AX76" s="19"/>
      <c r="AY76" s="19"/>
      <c r="AZ76" s="19"/>
      <c r="BA76" s="19"/>
      <c r="BB76" s="19"/>
      <c r="BC76" s="19"/>
      <c r="BD76" s="19"/>
      <c r="BE76" s="19"/>
      <c r="BF76" s="19"/>
      <c r="BG76" s="19"/>
      <c r="BH76" s="19"/>
      <c r="BI76" s="19"/>
      <c r="BJ76" s="19"/>
      <c r="BK76" s="19"/>
      <c r="BL76" s="19"/>
      <c r="BM76" s="19"/>
      <c r="BN76" s="19"/>
      <c r="BO76" s="19"/>
      <c r="BP76" s="19"/>
      <c r="BQ76" s="19"/>
      <c r="BR76" s="19"/>
      <c r="BS76" s="19"/>
      <c r="BT76" s="19"/>
      <c r="BU76" s="19"/>
      <c r="BV76" s="19"/>
      <c r="BW76" s="19"/>
      <c r="BX76" s="19"/>
      <c r="BY76" s="19"/>
      <c r="BZ76" s="19"/>
      <c r="CA76" s="19"/>
      <c r="CB76" s="19"/>
      <c r="CC76" s="19"/>
      <c r="CD76" s="19"/>
      <c r="CE76" s="19"/>
      <c r="CF76" s="19"/>
      <c r="CG76" s="19"/>
      <c r="CH76" s="19"/>
      <c r="CI76" s="19"/>
      <c r="CJ76" s="19"/>
      <c r="CK76" s="19"/>
      <c r="CL76" s="19"/>
      <c r="CM76" s="19"/>
      <c r="CN76" s="19"/>
      <c r="CO76" s="19"/>
      <c r="CP76" s="19"/>
      <c r="CQ76" s="19"/>
      <c r="CR76" s="19"/>
      <c r="CS76" s="19"/>
      <c r="CT76" s="19"/>
      <c r="CU76" s="19"/>
      <c r="CV76" s="19"/>
      <c r="CW76" s="19"/>
      <c r="CX76" s="19"/>
      <c r="CY76" s="19"/>
      <c r="CZ76" s="19"/>
      <c r="DA76" s="19"/>
      <c r="DB76" s="19"/>
      <c r="DC76" s="19"/>
      <c r="DD76" s="19"/>
      <c r="DE76" s="19"/>
      <c r="DF76" s="19"/>
      <c r="DG76" s="19"/>
      <c r="DH76" s="19"/>
      <c r="DI76" s="19"/>
      <c r="DJ76" s="19"/>
      <c r="DK76" s="19"/>
      <c r="DL76" s="19"/>
      <c r="DM76" s="19"/>
      <c r="DN76" s="19"/>
      <c r="DO76" s="19"/>
      <c r="DP76" s="19"/>
      <c r="DQ76" s="19"/>
      <c r="DR76" s="19"/>
      <c r="DS76" s="19"/>
      <c r="DT76" s="19"/>
      <c r="DU76" s="19"/>
      <c r="DV76" s="19"/>
      <c r="DW76" s="19"/>
      <c r="DX76" s="19"/>
      <c r="DY76" s="19"/>
      <c r="DZ76" s="19"/>
      <c r="EA76" s="19"/>
      <c r="EB76" s="19"/>
      <c r="EC76" s="19"/>
      <c r="ED76" s="19"/>
      <c r="EE76" s="19"/>
      <c r="EF76" s="19"/>
      <c r="EG76" s="19"/>
      <c r="EH76" s="19"/>
      <c r="EI76" s="19"/>
      <c r="EJ76" s="19"/>
      <c r="EK76" s="19"/>
      <c r="EL76" s="19"/>
      <c r="EM76" s="19"/>
      <c r="EN76" s="19"/>
      <c r="EO76" s="19"/>
      <c r="EP76" s="19"/>
      <c r="EQ76" s="19"/>
      <c r="ER76" s="19"/>
      <c r="ES76" s="19"/>
      <c r="ET76" s="19"/>
      <c r="EU76" s="19"/>
      <c r="EV76" s="19"/>
      <c r="EW76" s="19"/>
      <c r="EX76" s="19"/>
      <c r="EY76" s="19"/>
      <c r="EZ76" s="19"/>
      <c r="FA76" s="19"/>
      <c r="FB76" s="19"/>
      <c r="FC76" s="19"/>
      <c r="FD76" s="19"/>
      <c r="FE76" s="19"/>
      <c r="FF76" s="19"/>
      <c r="FG76" s="19"/>
      <c r="FH76" s="19"/>
      <c r="FI76" s="19"/>
      <c r="FJ76" s="19"/>
      <c r="FK76" s="19"/>
      <c r="FL76" s="19"/>
      <c r="FM76" s="19"/>
      <c r="FN76" s="19"/>
      <c r="FO76" s="19"/>
      <c r="FP76" s="19"/>
      <c r="FQ76" s="19"/>
      <c r="FR76" s="19"/>
      <c r="FS76" s="19"/>
      <c r="FT76" s="19"/>
      <c r="FU76" s="19"/>
      <c r="FV76" s="19"/>
      <c r="FW76" s="19"/>
      <c r="FX76" s="19"/>
      <c r="FY76" s="19"/>
      <c r="FZ76" s="19"/>
      <c r="GA76" s="19"/>
      <c r="GB76" s="19"/>
      <c r="GC76" s="19"/>
      <c r="GD76" s="19"/>
      <c r="GE76" s="19"/>
      <c r="GF76" s="19"/>
      <c r="GG76" s="19"/>
      <c r="GH76" s="19"/>
      <c r="GI76" s="19"/>
      <c r="GJ76" s="19"/>
      <c r="GK76" s="19"/>
      <c r="GL76" s="19"/>
      <c r="GM76" s="19"/>
      <c r="GN76" s="19"/>
      <c r="GO76" s="19"/>
      <c r="GP76" s="19"/>
      <c r="GQ76" s="19"/>
      <c r="GR76" s="19"/>
      <c r="GS76" s="19"/>
      <c r="GT76" s="19"/>
      <c r="GU76" s="19"/>
      <c r="GV76" s="19"/>
      <c r="GW76" s="19"/>
      <c r="GX76" s="19"/>
      <c r="GY76" s="19"/>
      <c r="GZ76" s="19"/>
      <c r="HA76" s="19"/>
      <c r="HB76" s="19"/>
      <c r="HC76" s="19"/>
      <c r="HD76" s="19"/>
      <c r="HE76" s="19"/>
      <c r="HF76" s="19"/>
      <c r="HG76" s="19"/>
      <c r="HH76" s="19"/>
      <c r="HI76" s="19"/>
      <c r="HJ76" s="19"/>
      <c r="HK76" s="19"/>
      <c r="HL76" s="19"/>
      <c r="HM76" s="19"/>
      <c r="HN76" s="19"/>
      <c r="HO76" s="19"/>
      <c r="HP76" s="19"/>
      <c r="HQ76" s="19"/>
      <c r="HR76" s="19"/>
      <c r="HS76" s="19"/>
      <c r="HT76" s="19"/>
      <c r="HU76" s="19"/>
      <c r="HV76" s="19"/>
      <c r="HW76" s="19"/>
      <c r="HX76" s="19"/>
      <c r="HY76" s="13"/>
      <c r="HZ76" s="13"/>
    </row>
    <row r="77" spans="1:234" ht="30.75" customHeight="1" x14ac:dyDescent="0.25">
      <c r="A77" s="41"/>
      <c r="B77" s="49" t="s">
        <v>53</v>
      </c>
      <c r="C77" s="29" t="s">
        <v>57</v>
      </c>
      <c r="D77" s="20">
        <v>636.29999999999995</v>
      </c>
      <c r="E77" s="38"/>
      <c r="F77" s="81">
        <f t="shared" ref="F77:F86" si="63">D77+E77</f>
        <v>636.29999999999995</v>
      </c>
      <c r="G77" s="86">
        <v>98.6</v>
      </c>
      <c r="H77" s="14">
        <f t="shared" ref="H77:H88" si="64">F77+G77</f>
        <v>734.9</v>
      </c>
      <c r="I77" s="86"/>
      <c r="J77" s="91">
        <f t="shared" ref="J77:J106" si="65">H77+I77</f>
        <v>734.9</v>
      </c>
      <c r="K77" s="86"/>
      <c r="L77" s="14">
        <f t="shared" ref="L77:L88" si="66">J77+K77</f>
        <v>734.9</v>
      </c>
      <c r="M77" s="38"/>
      <c r="N77" s="14">
        <f t="shared" ref="N77:N88" si="67">L77+M77</f>
        <v>734.9</v>
      </c>
    </row>
    <row r="78" spans="1:234" ht="22.7" customHeight="1" x14ac:dyDescent="0.25">
      <c r="A78" s="41"/>
      <c r="B78" s="49" t="s">
        <v>53</v>
      </c>
      <c r="C78" s="29" t="s">
        <v>54</v>
      </c>
      <c r="D78" s="20">
        <v>536.79999999999995</v>
      </c>
      <c r="E78" s="38"/>
      <c r="F78" s="81">
        <f t="shared" si="63"/>
        <v>536.79999999999995</v>
      </c>
      <c r="G78" s="86">
        <v>90.9</v>
      </c>
      <c r="H78" s="14">
        <f t="shared" si="64"/>
        <v>627.69999999999993</v>
      </c>
      <c r="I78" s="86"/>
      <c r="J78" s="91">
        <f t="shared" si="65"/>
        <v>627.69999999999993</v>
      </c>
      <c r="K78" s="86"/>
      <c r="L78" s="14">
        <f t="shared" si="66"/>
        <v>627.69999999999993</v>
      </c>
      <c r="M78" s="38"/>
      <c r="N78" s="14">
        <f t="shared" si="67"/>
        <v>627.69999999999993</v>
      </c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  <c r="BZ78" s="19"/>
      <c r="CA78" s="19"/>
      <c r="CB78" s="19"/>
      <c r="CC78" s="19"/>
      <c r="CD78" s="19"/>
      <c r="CE78" s="19"/>
      <c r="CF78" s="19"/>
      <c r="CG78" s="19"/>
      <c r="CH78" s="19"/>
      <c r="CI78" s="19"/>
      <c r="CJ78" s="19"/>
      <c r="CK78" s="19"/>
      <c r="CL78" s="19"/>
      <c r="CM78" s="19"/>
      <c r="CN78" s="19"/>
      <c r="CO78" s="19"/>
      <c r="CP78" s="19"/>
      <c r="CQ78" s="19"/>
      <c r="CR78" s="19"/>
      <c r="CS78" s="19"/>
      <c r="CT78" s="19"/>
      <c r="CU78" s="19"/>
      <c r="CV78" s="19"/>
      <c r="CW78" s="19"/>
      <c r="CX78" s="19"/>
      <c r="CY78" s="19"/>
      <c r="CZ78" s="19"/>
      <c r="DA78" s="19"/>
      <c r="DB78" s="19"/>
      <c r="DC78" s="19"/>
      <c r="DD78" s="19"/>
      <c r="DE78" s="19"/>
      <c r="DF78" s="19"/>
      <c r="DG78" s="19"/>
      <c r="DH78" s="19"/>
      <c r="DI78" s="19"/>
      <c r="DJ78" s="19"/>
      <c r="DK78" s="19"/>
      <c r="DL78" s="19"/>
      <c r="DM78" s="19"/>
      <c r="DN78" s="19"/>
      <c r="DO78" s="19"/>
      <c r="DP78" s="19"/>
      <c r="DQ78" s="19"/>
      <c r="DR78" s="19"/>
      <c r="DS78" s="19"/>
      <c r="DT78" s="19"/>
      <c r="DU78" s="19"/>
      <c r="DV78" s="19"/>
      <c r="DW78" s="19"/>
      <c r="DX78" s="19"/>
      <c r="DY78" s="19"/>
      <c r="DZ78" s="19"/>
      <c r="EA78" s="19"/>
      <c r="EB78" s="19"/>
      <c r="EC78" s="19"/>
      <c r="ED78" s="19"/>
      <c r="EE78" s="19"/>
      <c r="EF78" s="19"/>
      <c r="EG78" s="19"/>
      <c r="EH78" s="19"/>
      <c r="EI78" s="19"/>
      <c r="EJ78" s="19"/>
      <c r="EK78" s="19"/>
      <c r="EL78" s="19"/>
      <c r="EM78" s="19"/>
      <c r="EN78" s="19"/>
      <c r="EO78" s="19"/>
      <c r="EP78" s="19"/>
      <c r="EQ78" s="19"/>
      <c r="ER78" s="19"/>
      <c r="ES78" s="19"/>
      <c r="ET78" s="19"/>
      <c r="EU78" s="19"/>
      <c r="EV78" s="19"/>
      <c r="EW78" s="19"/>
      <c r="EX78" s="19"/>
      <c r="EY78" s="19"/>
      <c r="EZ78" s="19"/>
      <c r="FA78" s="19"/>
      <c r="FB78" s="19"/>
      <c r="FC78" s="19"/>
      <c r="FD78" s="19"/>
      <c r="FE78" s="19"/>
      <c r="FF78" s="19"/>
      <c r="FG78" s="19"/>
      <c r="FH78" s="19"/>
      <c r="FI78" s="19"/>
      <c r="FJ78" s="19"/>
      <c r="FK78" s="19"/>
      <c r="FL78" s="19"/>
      <c r="FM78" s="19"/>
      <c r="FN78" s="19"/>
      <c r="FO78" s="19"/>
      <c r="FP78" s="19"/>
      <c r="FQ78" s="19"/>
      <c r="FR78" s="19"/>
      <c r="FS78" s="19"/>
      <c r="FT78" s="19"/>
      <c r="FU78" s="19"/>
      <c r="FV78" s="19"/>
      <c r="FW78" s="19"/>
      <c r="FX78" s="19"/>
      <c r="FY78" s="19"/>
      <c r="FZ78" s="19"/>
      <c r="GA78" s="19"/>
      <c r="GB78" s="19"/>
      <c r="GC78" s="19"/>
      <c r="GD78" s="19"/>
      <c r="GE78" s="19"/>
      <c r="GF78" s="19"/>
      <c r="GG78" s="19"/>
      <c r="GH78" s="19"/>
      <c r="GI78" s="19"/>
      <c r="GJ78" s="19"/>
      <c r="GK78" s="19"/>
      <c r="GL78" s="19"/>
      <c r="GM78" s="19"/>
      <c r="GN78" s="19"/>
      <c r="GO78" s="19"/>
      <c r="GP78" s="19"/>
      <c r="GQ78" s="19"/>
      <c r="GR78" s="19"/>
      <c r="GS78" s="19"/>
      <c r="GT78" s="19"/>
      <c r="GU78" s="19"/>
      <c r="GV78" s="19"/>
      <c r="GW78" s="19"/>
      <c r="GX78" s="19"/>
      <c r="GY78" s="19"/>
      <c r="GZ78" s="19"/>
      <c r="HA78" s="19"/>
      <c r="HB78" s="19"/>
      <c r="HC78" s="19"/>
      <c r="HD78" s="19"/>
      <c r="HE78" s="19"/>
      <c r="HF78" s="19"/>
      <c r="HG78" s="19"/>
      <c r="HH78" s="19"/>
      <c r="HI78" s="19"/>
      <c r="HJ78" s="19"/>
      <c r="HK78" s="19"/>
      <c r="HL78" s="19"/>
      <c r="HM78" s="19"/>
      <c r="HN78" s="19"/>
      <c r="HO78" s="19"/>
      <c r="HP78" s="19"/>
      <c r="HQ78" s="19"/>
      <c r="HR78" s="19"/>
      <c r="HS78" s="19"/>
      <c r="HT78" s="19"/>
      <c r="HU78" s="19"/>
      <c r="HV78" s="19"/>
      <c r="HW78" s="19"/>
      <c r="HX78" s="19"/>
      <c r="HY78" s="13"/>
      <c r="HZ78" s="13"/>
    </row>
    <row r="79" spans="1:234" ht="21.75" customHeight="1" x14ac:dyDescent="0.25">
      <c r="A79" s="41"/>
      <c r="B79" s="49" t="s">
        <v>53</v>
      </c>
      <c r="C79" s="29" t="s">
        <v>59</v>
      </c>
      <c r="D79" s="20">
        <v>2598</v>
      </c>
      <c r="E79" s="38"/>
      <c r="F79" s="81">
        <f t="shared" si="63"/>
        <v>2598</v>
      </c>
      <c r="G79" s="86"/>
      <c r="H79" s="14">
        <f t="shared" si="64"/>
        <v>2598</v>
      </c>
      <c r="I79" s="86"/>
      <c r="J79" s="91">
        <f t="shared" si="65"/>
        <v>2598</v>
      </c>
      <c r="K79" s="86"/>
      <c r="L79" s="14">
        <f t="shared" si="66"/>
        <v>2598</v>
      </c>
      <c r="M79" s="38">
        <v>-1639.7</v>
      </c>
      <c r="N79" s="14">
        <f t="shared" si="67"/>
        <v>958.3</v>
      </c>
    </row>
    <row r="80" spans="1:234" ht="21.75" customHeight="1" x14ac:dyDescent="0.25">
      <c r="A80" s="41"/>
      <c r="B80" s="49" t="s">
        <v>53</v>
      </c>
      <c r="C80" s="29" t="s">
        <v>60</v>
      </c>
      <c r="D80" s="20">
        <v>3.5</v>
      </c>
      <c r="E80" s="38"/>
      <c r="F80" s="81">
        <f t="shared" si="63"/>
        <v>3.5</v>
      </c>
      <c r="G80" s="86"/>
      <c r="H80" s="14">
        <f t="shared" si="64"/>
        <v>3.5</v>
      </c>
      <c r="I80" s="86"/>
      <c r="J80" s="91">
        <f t="shared" si="65"/>
        <v>3.5</v>
      </c>
      <c r="K80" s="86"/>
      <c r="L80" s="14">
        <f t="shared" si="66"/>
        <v>3.5</v>
      </c>
      <c r="M80" s="38">
        <v>-1.8</v>
      </c>
      <c r="N80" s="14">
        <f t="shared" si="67"/>
        <v>1.7</v>
      </c>
    </row>
    <row r="81" spans="1:234" ht="38.25" customHeight="1" x14ac:dyDescent="0.25">
      <c r="A81" s="41"/>
      <c r="B81" s="49" t="s">
        <v>53</v>
      </c>
      <c r="C81" s="29" t="s">
        <v>64</v>
      </c>
      <c r="D81" s="20">
        <v>760.4</v>
      </c>
      <c r="E81" s="38"/>
      <c r="F81" s="81">
        <f t="shared" si="63"/>
        <v>760.4</v>
      </c>
      <c r="G81" s="86"/>
      <c r="H81" s="14">
        <f t="shared" si="64"/>
        <v>760.4</v>
      </c>
      <c r="I81" s="86"/>
      <c r="J81" s="91">
        <f t="shared" si="65"/>
        <v>760.4</v>
      </c>
      <c r="K81" s="86"/>
      <c r="L81" s="14">
        <f t="shared" si="66"/>
        <v>760.4</v>
      </c>
      <c r="M81" s="38"/>
      <c r="N81" s="14">
        <f t="shared" si="67"/>
        <v>760.4</v>
      </c>
    </row>
    <row r="82" spans="1:234" s="19" customFormat="1" ht="31.5" x14ac:dyDescent="0.25">
      <c r="A82" s="68"/>
      <c r="B82" s="49" t="s">
        <v>53</v>
      </c>
      <c r="C82" s="29" t="s">
        <v>65</v>
      </c>
      <c r="D82" s="20">
        <v>114</v>
      </c>
      <c r="E82" s="38"/>
      <c r="F82" s="81">
        <f t="shared" si="63"/>
        <v>114</v>
      </c>
      <c r="G82" s="86"/>
      <c r="H82" s="14">
        <f t="shared" si="64"/>
        <v>114</v>
      </c>
      <c r="I82" s="86"/>
      <c r="J82" s="91">
        <f t="shared" si="65"/>
        <v>114</v>
      </c>
      <c r="K82" s="86"/>
      <c r="L82" s="14">
        <f t="shared" si="66"/>
        <v>114</v>
      </c>
      <c r="M82" s="38"/>
      <c r="N82" s="14">
        <f t="shared" si="67"/>
        <v>114</v>
      </c>
    </row>
    <row r="83" spans="1:234" ht="31.5" x14ac:dyDescent="0.25">
      <c r="A83" s="41"/>
      <c r="B83" s="49" t="s">
        <v>53</v>
      </c>
      <c r="C83" s="29" t="s">
        <v>62</v>
      </c>
      <c r="D83" s="20">
        <v>47.9</v>
      </c>
      <c r="E83" s="38"/>
      <c r="F83" s="81">
        <f t="shared" si="63"/>
        <v>47.9</v>
      </c>
      <c r="G83" s="86"/>
      <c r="H83" s="14">
        <f t="shared" si="64"/>
        <v>47.9</v>
      </c>
      <c r="I83" s="86"/>
      <c r="J83" s="91">
        <f t="shared" si="65"/>
        <v>47.9</v>
      </c>
      <c r="K83" s="86"/>
      <c r="L83" s="14">
        <f t="shared" si="66"/>
        <v>47.9</v>
      </c>
      <c r="M83" s="38"/>
      <c r="N83" s="14">
        <f t="shared" si="67"/>
        <v>47.9</v>
      </c>
    </row>
    <row r="84" spans="1:234" ht="31.5" x14ac:dyDescent="0.25">
      <c r="A84" s="41"/>
      <c r="B84" s="49" t="s">
        <v>53</v>
      </c>
      <c r="C84" s="29" t="s">
        <v>61</v>
      </c>
      <c r="D84" s="20">
        <v>3193.2</v>
      </c>
      <c r="E84" s="38"/>
      <c r="F84" s="81">
        <f t="shared" si="63"/>
        <v>3193.2</v>
      </c>
      <c r="G84" s="86"/>
      <c r="H84" s="14">
        <f t="shared" si="64"/>
        <v>3193.2</v>
      </c>
      <c r="I84" s="86"/>
      <c r="J84" s="91">
        <f t="shared" si="65"/>
        <v>3193.2</v>
      </c>
      <c r="K84" s="86"/>
      <c r="L84" s="14">
        <f t="shared" si="66"/>
        <v>3193.2</v>
      </c>
      <c r="M84" s="38"/>
      <c r="N84" s="14">
        <f t="shared" si="67"/>
        <v>3193.2</v>
      </c>
    </row>
    <row r="85" spans="1:234" ht="43.5" customHeight="1" x14ac:dyDescent="0.25">
      <c r="A85" s="41"/>
      <c r="B85" s="49" t="s">
        <v>53</v>
      </c>
      <c r="C85" s="29" t="s">
        <v>63</v>
      </c>
      <c r="D85" s="20">
        <v>3.8</v>
      </c>
      <c r="E85" s="38"/>
      <c r="F85" s="81">
        <f t="shared" si="63"/>
        <v>3.8</v>
      </c>
      <c r="G85" s="86">
        <v>0.7</v>
      </c>
      <c r="H85" s="14">
        <f t="shared" si="64"/>
        <v>4.5</v>
      </c>
      <c r="I85" s="86"/>
      <c r="J85" s="91">
        <f t="shared" si="65"/>
        <v>4.5</v>
      </c>
      <c r="K85" s="86"/>
      <c r="L85" s="14">
        <f t="shared" si="66"/>
        <v>4.5</v>
      </c>
      <c r="M85" s="38"/>
      <c r="N85" s="14">
        <f t="shared" si="67"/>
        <v>4.5</v>
      </c>
    </row>
    <row r="86" spans="1:234" ht="31.5" x14ac:dyDescent="0.25">
      <c r="A86" s="41"/>
      <c r="B86" s="49" t="s">
        <v>53</v>
      </c>
      <c r="C86" s="29" t="s">
        <v>58</v>
      </c>
      <c r="D86" s="20">
        <v>2816.8</v>
      </c>
      <c r="E86" s="38"/>
      <c r="F86" s="81">
        <f t="shared" si="63"/>
        <v>2816.8</v>
      </c>
      <c r="G86" s="86">
        <v>467</v>
      </c>
      <c r="H86" s="14">
        <f t="shared" si="64"/>
        <v>3283.8</v>
      </c>
      <c r="I86" s="86"/>
      <c r="J86" s="91">
        <f t="shared" si="65"/>
        <v>3283.8</v>
      </c>
      <c r="K86" s="86"/>
      <c r="L86" s="14">
        <f t="shared" si="66"/>
        <v>3283.8</v>
      </c>
      <c r="M86" s="38"/>
      <c r="N86" s="14">
        <f t="shared" si="67"/>
        <v>3283.8</v>
      </c>
    </row>
    <row r="87" spans="1:234" ht="31.5" x14ac:dyDescent="0.25">
      <c r="A87" s="41"/>
      <c r="B87" s="49" t="s">
        <v>53</v>
      </c>
      <c r="C87" s="29" t="s">
        <v>56</v>
      </c>
      <c r="D87" s="20">
        <v>1690.1</v>
      </c>
      <c r="E87" s="38"/>
      <c r="F87" s="81">
        <f t="shared" si="62"/>
        <v>1690.1</v>
      </c>
      <c r="G87" s="86">
        <v>280.2</v>
      </c>
      <c r="H87" s="14">
        <f t="shared" si="64"/>
        <v>1970.3</v>
      </c>
      <c r="I87" s="86"/>
      <c r="J87" s="91">
        <f t="shared" si="65"/>
        <v>1970.3</v>
      </c>
      <c r="K87" s="86"/>
      <c r="L87" s="14">
        <f t="shared" si="66"/>
        <v>1970.3</v>
      </c>
      <c r="M87" s="38"/>
      <c r="N87" s="14">
        <f t="shared" si="67"/>
        <v>1970.3</v>
      </c>
    </row>
    <row r="88" spans="1:234" s="19" customFormat="1" ht="31.5" x14ac:dyDescent="0.25">
      <c r="A88" s="68"/>
      <c r="B88" s="49" t="s">
        <v>66</v>
      </c>
      <c r="C88" s="29" t="s">
        <v>67</v>
      </c>
      <c r="D88" s="20">
        <v>11.7</v>
      </c>
      <c r="E88" s="38"/>
      <c r="F88" s="81">
        <f t="shared" si="62"/>
        <v>11.7</v>
      </c>
      <c r="G88" s="86"/>
      <c r="H88" s="14">
        <f t="shared" si="64"/>
        <v>11.7</v>
      </c>
      <c r="I88" s="86"/>
      <c r="J88" s="91">
        <f t="shared" si="65"/>
        <v>11.7</v>
      </c>
      <c r="K88" s="86"/>
      <c r="L88" s="14">
        <f t="shared" si="66"/>
        <v>11.7</v>
      </c>
      <c r="M88" s="38"/>
      <c r="N88" s="14">
        <f t="shared" si="67"/>
        <v>11.7</v>
      </c>
    </row>
    <row r="89" spans="1:234" s="16" customFormat="1" ht="30" customHeight="1" x14ac:dyDescent="0.25">
      <c r="A89" s="62">
        <v>914</v>
      </c>
      <c r="B89" s="60"/>
      <c r="C89" s="26"/>
      <c r="D89" s="15">
        <f t="shared" ref="D89:N89" si="68">SUM(D90)</f>
        <v>1800</v>
      </c>
      <c r="E89" s="37">
        <f t="shared" si="68"/>
        <v>0</v>
      </c>
      <c r="F89" s="79">
        <f t="shared" si="68"/>
        <v>1800</v>
      </c>
      <c r="G89" s="48">
        <f t="shared" si="68"/>
        <v>0</v>
      </c>
      <c r="H89" s="15">
        <f t="shared" si="68"/>
        <v>1800</v>
      </c>
      <c r="I89" s="48">
        <f t="shared" si="68"/>
        <v>0</v>
      </c>
      <c r="J89" s="92">
        <f t="shared" si="68"/>
        <v>1800</v>
      </c>
      <c r="K89" s="48">
        <f t="shared" si="68"/>
        <v>0</v>
      </c>
      <c r="L89" s="15">
        <f t="shared" si="68"/>
        <v>1800</v>
      </c>
      <c r="M89" s="37">
        <f t="shared" si="68"/>
        <v>0</v>
      </c>
      <c r="N89" s="15">
        <f t="shared" si="68"/>
        <v>1800</v>
      </c>
      <c r="HU89" s="17"/>
      <c r="HV89" s="17"/>
      <c r="HW89" s="17"/>
    </row>
    <row r="90" spans="1:234" ht="50.25" customHeight="1" x14ac:dyDescent="0.25">
      <c r="A90" s="41"/>
      <c r="B90" s="49" t="s">
        <v>53</v>
      </c>
      <c r="C90" s="29" t="s">
        <v>68</v>
      </c>
      <c r="D90" s="14">
        <v>1800</v>
      </c>
      <c r="E90" s="36"/>
      <c r="F90" s="78">
        <v>1800</v>
      </c>
      <c r="G90" s="45"/>
      <c r="H90" s="14">
        <f>F90+G90</f>
        <v>1800</v>
      </c>
      <c r="I90" s="45"/>
      <c r="J90" s="91">
        <f t="shared" si="65"/>
        <v>1800</v>
      </c>
      <c r="K90" s="45"/>
      <c r="L90" s="14">
        <f t="shared" ref="L90" si="69">J90+K90</f>
        <v>1800</v>
      </c>
      <c r="M90" s="36"/>
      <c r="N90" s="14">
        <f t="shared" ref="N90" si="70">L90+M90</f>
        <v>1800</v>
      </c>
    </row>
    <row r="91" spans="1:234" s="16" customFormat="1" ht="30" customHeight="1" x14ac:dyDescent="0.25">
      <c r="A91" s="62">
        <v>915</v>
      </c>
      <c r="B91" s="60" t="s">
        <v>16</v>
      </c>
      <c r="C91" s="26"/>
      <c r="D91" s="15">
        <f t="shared" ref="D91:J91" si="71">SUM(D92:D100)</f>
        <v>576765.4</v>
      </c>
      <c r="E91" s="37">
        <f t="shared" si="71"/>
        <v>36796.653289999995</v>
      </c>
      <c r="F91" s="79">
        <f t="shared" si="71"/>
        <v>613562.05329000007</v>
      </c>
      <c r="G91" s="48">
        <f t="shared" si="71"/>
        <v>26467.199940000002</v>
      </c>
      <c r="H91" s="15">
        <f t="shared" si="71"/>
        <v>640029.25323000003</v>
      </c>
      <c r="I91" s="48">
        <f t="shared" si="71"/>
        <v>860.34676999999999</v>
      </c>
      <c r="J91" s="92">
        <f t="shared" si="71"/>
        <v>640889.59999999998</v>
      </c>
      <c r="K91" s="48">
        <f t="shared" ref="K91:L91" si="72">SUM(K92:K100)</f>
        <v>0</v>
      </c>
      <c r="L91" s="15">
        <f t="shared" si="72"/>
        <v>640889.59999999998</v>
      </c>
      <c r="M91" s="37">
        <f t="shared" ref="M91:N91" si="73">SUM(M92:M100)</f>
        <v>-244.37279999999998</v>
      </c>
      <c r="N91" s="15">
        <f t="shared" si="73"/>
        <v>640645.22719999996</v>
      </c>
      <c r="HU91" s="17"/>
      <c r="HV91" s="17"/>
      <c r="HW91" s="17"/>
    </row>
    <row r="92" spans="1:234" ht="43.5" customHeight="1" x14ac:dyDescent="0.25">
      <c r="A92" s="41"/>
      <c r="B92" s="49" t="s">
        <v>69</v>
      </c>
      <c r="C92" s="29" t="s">
        <v>70</v>
      </c>
      <c r="D92" s="14">
        <v>7882.5</v>
      </c>
      <c r="E92" s="36"/>
      <c r="F92" s="78">
        <f t="shared" ref="F92:F106" si="74">D92+E92</f>
        <v>7882.5</v>
      </c>
      <c r="G92" s="45"/>
      <c r="H92" s="14">
        <f>F92+G92</f>
        <v>7882.5</v>
      </c>
      <c r="I92" s="45"/>
      <c r="J92" s="91">
        <f t="shared" si="65"/>
        <v>7882.5</v>
      </c>
      <c r="K92" s="45"/>
      <c r="L92" s="14">
        <f t="shared" ref="L92:L100" si="75">J92+K92</f>
        <v>7882.5</v>
      </c>
      <c r="M92" s="36"/>
      <c r="N92" s="14">
        <f t="shared" ref="N92:N100" si="76">L92+M92</f>
        <v>7882.5</v>
      </c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  <c r="AV92" s="19"/>
      <c r="AW92" s="19"/>
      <c r="AX92" s="19"/>
      <c r="AY92" s="19"/>
      <c r="AZ92" s="19"/>
      <c r="BA92" s="19"/>
      <c r="BB92" s="19"/>
      <c r="BC92" s="19"/>
      <c r="BD92" s="19"/>
      <c r="BE92" s="19"/>
      <c r="BF92" s="19"/>
      <c r="BG92" s="19"/>
      <c r="BH92" s="19"/>
      <c r="BI92" s="19"/>
      <c r="BJ92" s="19"/>
      <c r="BK92" s="19"/>
      <c r="BL92" s="19"/>
      <c r="BM92" s="19"/>
      <c r="BN92" s="19"/>
      <c r="BO92" s="19"/>
      <c r="BP92" s="19"/>
      <c r="BQ92" s="19"/>
      <c r="BR92" s="19"/>
      <c r="BS92" s="19"/>
      <c r="BT92" s="19"/>
      <c r="BU92" s="19"/>
      <c r="BV92" s="19"/>
      <c r="BW92" s="19"/>
      <c r="BX92" s="19"/>
      <c r="BY92" s="19"/>
      <c r="BZ92" s="19"/>
      <c r="CA92" s="19"/>
      <c r="CB92" s="19"/>
      <c r="CC92" s="19"/>
      <c r="CD92" s="19"/>
      <c r="CE92" s="19"/>
      <c r="CF92" s="19"/>
      <c r="CG92" s="19"/>
      <c r="CH92" s="19"/>
      <c r="CI92" s="19"/>
      <c r="CJ92" s="19"/>
      <c r="CK92" s="19"/>
      <c r="CL92" s="19"/>
      <c r="CM92" s="19"/>
      <c r="CN92" s="19"/>
      <c r="CO92" s="19"/>
      <c r="CP92" s="19"/>
      <c r="CQ92" s="19"/>
      <c r="CR92" s="19"/>
      <c r="CS92" s="19"/>
      <c r="CT92" s="19"/>
      <c r="CU92" s="19"/>
      <c r="CV92" s="19"/>
      <c r="CW92" s="19"/>
      <c r="CX92" s="19"/>
      <c r="CY92" s="19"/>
      <c r="CZ92" s="19"/>
      <c r="DA92" s="19"/>
      <c r="DB92" s="19"/>
      <c r="DC92" s="19"/>
      <c r="DD92" s="19"/>
      <c r="DE92" s="19"/>
      <c r="DF92" s="19"/>
      <c r="DG92" s="19"/>
      <c r="DH92" s="19"/>
      <c r="DI92" s="19"/>
      <c r="DJ92" s="19"/>
      <c r="DK92" s="19"/>
      <c r="DL92" s="19"/>
      <c r="DM92" s="19"/>
      <c r="DN92" s="19"/>
      <c r="DO92" s="19"/>
      <c r="DP92" s="19"/>
      <c r="DQ92" s="19"/>
      <c r="DR92" s="19"/>
      <c r="DS92" s="19"/>
      <c r="DT92" s="19"/>
      <c r="DU92" s="19"/>
      <c r="DV92" s="19"/>
      <c r="DW92" s="19"/>
      <c r="DX92" s="19"/>
      <c r="DY92" s="19"/>
      <c r="DZ92" s="19"/>
      <c r="EA92" s="19"/>
      <c r="EB92" s="19"/>
      <c r="EC92" s="19"/>
      <c r="ED92" s="19"/>
      <c r="EE92" s="19"/>
      <c r="EF92" s="19"/>
      <c r="EG92" s="19"/>
      <c r="EH92" s="19"/>
      <c r="EI92" s="19"/>
      <c r="EJ92" s="19"/>
      <c r="EK92" s="19"/>
      <c r="EL92" s="19"/>
      <c r="EM92" s="19"/>
      <c r="EN92" s="19"/>
      <c r="EO92" s="19"/>
      <c r="EP92" s="19"/>
      <c r="EQ92" s="19"/>
      <c r="ER92" s="19"/>
      <c r="ES92" s="19"/>
      <c r="ET92" s="19"/>
      <c r="EU92" s="19"/>
      <c r="EV92" s="19"/>
      <c r="EW92" s="19"/>
      <c r="EX92" s="19"/>
      <c r="EY92" s="19"/>
      <c r="EZ92" s="19"/>
      <c r="FA92" s="19"/>
      <c r="FB92" s="19"/>
      <c r="FC92" s="19"/>
      <c r="FD92" s="19"/>
      <c r="FE92" s="19"/>
      <c r="FF92" s="19"/>
      <c r="FG92" s="19"/>
      <c r="FH92" s="19"/>
      <c r="FI92" s="19"/>
      <c r="FJ92" s="19"/>
      <c r="FK92" s="19"/>
      <c r="FL92" s="19"/>
      <c r="FM92" s="19"/>
      <c r="FN92" s="19"/>
      <c r="FO92" s="19"/>
      <c r="FP92" s="19"/>
      <c r="FQ92" s="19"/>
      <c r="FR92" s="19"/>
      <c r="FS92" s="19"/>
      <c r="FT92" s="19"/>
      <c r="FU92" s="19"/>
      <c r="FV92" s="19"/>
      <c r="FW92" s="19"/>
      <c r="FX92" s="19"/>
      <c r="FY92" s="19"/>
      <c r="FZ92" s="19"/>
      <c r="GA92" s="19"/>
      <c r="GB92" s="19"/>
      <c r="GC92" s="19"/>
      <c r="GD92" s="19"/>
      <c r="GE92" s="19"/>
      <c r="GF92" s="19"/>
      <c r="GG92" s="19"/>
      <c r="GH92" s="19"/>
      <c r="GI92" s="19"/>
      <c r="GJ92" s="19"/>
      <c r="GK92" s="19"/>
      <c r="GL92" s="19"/>
      <c r="GM92" s="19"/>
      <c r="GN92" s="19"/>
      <c r="GO92" s="19"/>
      <c r="GP92" s="19"/>
      <c r="GQ92" s="19"/>
      <c r="GR92" s="19"/>
      <c r="GS92" s="19"/>
      <c r="GT92" s="19"/>
      <c r="GU92" s="19"/>
      <c r="GV92" s="19"/>
      <c r="GW92" s="19"/>
      <c r="GX92" s="19"/>
      <c r="GY92" s="19"/>
      <c r="GZ92" s="19"/>
      <c r="HA92" s="19"/>
      <c r="HB92" s="19"/>
      <c r="HC92" s="19"/>
      <c r="HD92" s="19"/>
      <c r="HE92" s="19"/>
      <c r="HF92" s="19"/>
      <c r="HG92" s="19"/>
      <c r="HH92" s="19"/>
      <c r="HI92" s="19"/>
      <c r="HJ92" s="19"/>
      <c r="HK92" s="19"/>
      <c r="HL92" s="19"/>
      <c r="HM92" s="19"/>
      <c r="HN92" s="19"/>
      <c r="HO92" s="19"/>
      <c r="HP92" s="19"/>
      <c r="HQ92" s="19"/>
      <c r="HR92" s="19"/>
      <c r="HS92" s="19"/>
      <c r="HT92" s="19"/>
      <c r="HU92" s="19"/>
      <c r="HV92" s="19"/>
      <c r="HW92" s="19"/>
      <c r="HX92" s="19"/>
      <c r="HY92" s="13"/>
      <c r="HZ92" s="13"/>
    </row>
    <row r="93" spans="1:234" ht="47.25" x14ac:dyDescent="0.25">
      <c r="A93" s="69"/>
      <c r="B93" s="49" t="s">
        <v>53</v>
      </c>
      <c r="C93" s="29" t="s">
        <v>71</v>
      </c>
      <c r="D93" s="14">
        <v>394901.9</v>
      </c>
      <c r="E93" s="36">
        <v>23321.200000000001</v>
      </c>
      <c r="F93" s="78">
        <f t="shared" si="74"/>
        <v>418223.10000000003</v>
      </c>
      <c r="G93" s="87">
        <v>26467.200000000001</v>
      </c>
      <c r="H93" s="14">
        <f t="shared" ref="H93:H99" si="77">F93+G93</f>
        <v>444690.30000000005</v>
      </c>
      <c r="I93" s="87"/>
      <c r="J93" s="91">
        <f t="shared" si="65"/>
        <v>444690.30000000005</v>
      </c>
      <c r="K93" s="94"/>
      <c r="L93" s="14">
        <f t="shared" si="75"/>
        <v>444690.30000000005</v>
      </c>
      <c r="M93" s="97"/>
      <c r="N93" s="14">
        <f t="shared" si="76"/>
        <v>444690.30000000005</v>
      </c>
    </row>
    <row r="94" spans="1:234" ht="27.95" customHeight="1" x14ac:dyDescent="0.25">
      <c r="A94" s="41"/>
      <c r="B94" s="49" t="s">
        <v>53</v>
      </c>
      <c r="C94" s="29" t="s">
        <v>72</v>
      </c>
      <c r="D94" s="14">
        <v>156054.6</v>
      </c>
      <c r="E94" s="36">
        <v>14419.5</v>
      </c>
      <c r="F94" s="78">
        <f t="shared" si="74"/>
        <v>170474.1</v>
      </c>
      <c r="G94" s="45"/>
      <c r="H94" s="14">
        <f t="shared" si="77"/>
        <v>170474.1</v>
      </c>
      <c r="I94" s="45"/>
      <c r="J94" s="91">
        <f t="shared" si="65"/>
        <v>170474.1</v>
      </c>
      <c r="K94" s="45"/>
      <c r="L94" s="14">
        <f t="shared" si="75"/>
        <v>170474.1</v>
      </c>
      <c r="M94" s="36"/>
      <c r="N94" s="14">
        <f t="shared" si="76"/>
        <v>170474.1</v>
      </c>
    </row>
    <row r="95" spans="1:234" ht="47.25" x14ac:dyDescent="0.25">
      <c r="A95" s="41"/>
      <c r="B95" s="49" t="s">
        <v>53</v>
      </c>
      <c r="C95" s="29" t="s">
        <v>73</v>
      </c>
      <c r="D95" s="14">
        <v>118.2</v>
      </c>
      <c r="E95" s="36"/>
      <c r="F95" s="78">
        <f>D95+E95</f>
        <v>118.2</v>
      </c>
      <c r="G95" s="45"/>
      <c r="H95" s="14">
        <f t="shared" si="77"/>
        <v>118.2</v>
      </c>
      <c r="I95" s="45"/>
      <c r="J95" s="91">
        <f t="shared" si="65"/>
        <v>118.2</v>
      </c>
      <c r="K95" s="45"/>
      <c r="L95" s="14">
        <f t="shared" si="75"/>
        <v>118.2</v>
      </c>
      <c r="M95" s="36"/>
      <c r="N95" s="14">
        <f t="shared" si="76"/>
        <v>118.2</v>
      </c>
    </row>
    <row r="96" spans="1:234" ht="63" customHeight="1" x14ac:dyDescent="0.25">
      <c r="A96" s="41"/>
      <c r="B96" s="49" t="s">
        <v>53</v>
      </c>
      <c r="C96" s="29" t="s">
        <v>74</v>
      </c>
      <c r="D96" s="14">
        <v>8900</v>
      </c>
      <c r="E96" s="36"/>
      <c r="F96" s="78">
        <f t="shared" si="74"/>
        <v>8900</v>
      </c>
      <c r="G96" s="45"/>
      <c r="H96" s="14">
        <f t="shared" si="77"/>
        <v>8900</v>
      </c>
      <c r="I96" s="45"/>
      <c r="J96" s="91">
        <f t="shared" si="65"/>
        <v>8900</v>
      </c>
      <c r="K96" s="45"/>
      <c r="L96" s="14">
        <f t="shared" si="75"/>
        <v>8900</v>
      </c>
      <c r="M96" s="36"/>
      <c r="N96" s="14">
        <f t="shared" si="76"/>
        <v>8900</v>
      </c>
    </row>
    <row r="97" spans="1:234" ht="31.5" x14ac:dyDescent="0.25">
      <c r="A97" s="41"/>
      <c r="B97" s="49" t="s">
        <v>53</v>
      </c>
      <c r="C97" s="29" t="s">
        <v>75</v>
      </c>
      <c r="D97" s="14">
        <v>74.8</v>
      </c>
      <c r="E97" s="36">
        <v>-14</v>
      </c>
      <c r="F97" s="78">
        <f t="shared" si="74"/>
        <v>60.8</v>
      </c>
      <c r="G97" s="45"/>
      <c r="H97" s="14">
        <f t="shared" si="77"/>
        <v>60.8</v>
      </c>
      <c r="I97" s="45">
        <v>7.7</v>
      </c>
      <c r="J97" s="91">
        <f t="shared" si="65"/>
        <v>68.5</v>
      </c>
      <c r="K97" s="45"/>
      <c r="L97" s="14">
        <f t="shared" si="75"/>
        <v>68.5</v>
      </c>
      <c r="M97" s="36">
        <v>-3.4</v>
      </c>
      <c r="N97" s="14">
        <f t="shared" si="76"/>
        <v>65.099999999999994</v>
      </c>
    </row>
    <row r="98" spans="1:234" ht="20.25" customHeight="1" x14ac:dyDescent="0.25">
      <c r="A98" s="69"/>
      <c r="B98" s="49" t="s">
        <v>76</v>
      </c>
      <c r="C98" s="29" t="s">
        <v>77</v>
      </c>
      <c r="D98" s="47">
        <v>3792.5</v>
      </c>
      <c r="E98" s="36">
        <v>4.9320000000000003E-2</v>
      </c>
      <c r="F98" s="81">
        <f t="shared" si="74"/>
        <v>3792.5493200000001</v>
      </c>
      <c r="G98" s="45">
        <v>-2.0000000018626453E-5</v>
      </c>
      <c r="H98" s="14">
        <f t="shared" si="77"/>
        <v>3792.5493000000001</v>
      </c>
      <c r="I98" s="45">
        <v>337.05070000000001</v>
      </c>
      <c r="J98" s="91">
        <f t="shared" si="65"/>
        <v>4129.6000000000004</v>
      </c>
      <c r="K98" s="45"/>
      <c r="L98" s="14">
        <f t="shared" si="75"/>
        <v>4129.6000000000004</v>
      </c>
      <c r="M98" s="36">
        <v>-13.879</v>
      </c>
      <c r="N98" s="14">
        <f t="shared" si="76"/>
        <v>4115.7210000000005</v>
      </c>
    </row>
    <row r="99" spans="1:234" ht="31.5" x14ac:dyDescent="0.25">
      <c r="A99" s="69"/>
      <c r="B99" s="49" t="s">
        <v>76</v>
      </c>
      <c r="C99" s="29" t="s">
        <v>78</v>
      </c>
      <c r="D99" s="14">
        <v>56.9</v>
      </c>
      <c r="E99" s="36">
        <v>-1.176E-2</v>
      </c>
      <c r="F99" s="78">
        <f t="shared" si="74"/>
        <v>56.888239999999996</v>
      </c>
      <c r="G99" s="45">
        <v>-4.0000000000873118E-5</v>
      </c>
      <c r="H99" s="14">
        <f t="shared" si="77"/>
        <v>56.888199999999998</v>
      </c>
      <c r="I99" s="45">
        <v>5.1117999999999997</v>
      </c>
      <c r="J99" s="91">
        <f t="shared" si="65"/>
        <v>62</v>
      </c>
      <c r="K99" s="45"/>
      <c r="L99" s="14">
        <f t="shared" si="75"/>
        <v>62</v>
      </c>
      <c r="M99" s="36">
        <v>-0.2</v>
      </c>
      <c r="N99" s="14">
        <f t="shared" si="76"/>
        <v>61.8</v>
      </c>
    </row>
    <row r="100" spans="1:234" ht="63" x14ac:dyDescent="0.25">
      <c r="A100" s="69"/>
      <c r="B100" s="49" t="s">
        <v>76</v>
      </c>
      <c r="C100" s="29" t="s">
        <v>79</v>
      </c>
      <c r="D100" s="14">
        <v>4984</v>
      </c>
      <c r="E100" s="36">
        <v>-930.08426999999995</v>
      </c>
      <c r="F100" s="78">
        <f t="shared" si="74"/>
        <v>4053.9157300000002</v>
      </c>
      <c r="G100" s="45"/>
      <c r="H100" s="14">
        <f>F100+G100</f>
        <v>4053.9157300000002</v>
      </c>
      <c r="I100" s="45">
        <v>510.48426999999998</v>
      </c>
      <c r="J100" s="91">
        <f t="shared" si="65"/>
        <v>4564.4000000000005</v>
      </c>
      <c r="K100" s="45"/>
      <c r="L100" s="14">
        <f t="shared" si="75"/>
        <v>4564.4000000000005</v>
      </c>
      <c r="M100" s="36">
        <v>-226.8938</v>
      </c>
      <c r="N100" s="14">
        <f t="shared" si="76"/>
        <v>4337.5062000000007</v>
      </c>
    </row>
    <row r="101" spans="1:234" s="16" customFormat="1" ht="30" customHeight="1" x14ac:dyDescent="0.25">
      <c r="A101" s="62">
        <v>919</v>
      </c>
      <c r="B101" s="60" t="s">
        <v>16</v>
      </c>
      <c r="C101" s="26"/>
      <c r="D101" s="15">
        <f t="shared" ref="D101:N101" si="78">SUM(D102)</f>
        <v>713</v>
      </c>
      <c r="E101" s="37">
        <f t="shared" si="78"/>
        <v>79.3</v>
      </c>
      <c r="F101" s="79">
        <f t="shared" si="78"/>
        <v>792.3</v>
      </c>
      <c r="G101" s="48">
        <f t="shared" si="78"/>
        <v>0</v>
      </c>
      <c r="H101" s="15">
        <f t="shared" si="78"/>
        <v>792.3</v>
      </c>
      <c r="I101" s="48">
        <f t="shared" si="78"/>
        <v>0</v>
      </c>
      <c r="J101" s="92">
        <f t="shared" si="78"/>
        <v>792.3</v>
      </c>
      <c r="K101" s="48">
        <f t="shared" si="78"/>
        <v>0</v>
      </c>
      <c r="L101" s="15">
        <f t="shared" si="78"/>
        <v>792.3</v>
      </c>
      <c r="M101" s="37">
        <f t="shared" si="78"/>
        <v>0</v>
      </c>
      <c r="N101" s="15">
        <f t="shared" si="78"/>
        <v>792.3</v>
      </c>
      <c r="HU101" s="17"/>
      <c r="HV101" s="17"/>
      <c r="HW101" s="17"/>
    </row>
    <row r="102" spans="1:234" ht="31.5" x14ac:dyDescent="0.25">
      <c r="A102" s="41"/>
      <c r="B102" s="49" t="s">
        <v>53</v>
      </c>
      <c r="C102" s="29" t="s">
        <v>80</v>
      </c>
      <c r="D102" s="14">
        <v>713</v>
      </c>
      <c r="E102" s="36">
        <v>79.3</v>
      </c>
      <c r="F102" s="78">
        <f t="shared" si="74"/>
        <v>792.3</v>
      </c>
      <c r="G102" s="45"/>
      <c r="H102" s="14">
        <f>F102+G102</f>
        <v>792.3</v>
      </c>
      <c r="I102" s="45"/>
      <c r="J102" s="91">
        <f t="shared" si="65"/>
        <v>792.3</v>
      </c>
      <c r="K102" s="45"/>
      <c r="L102" s="14">
        <f t="shared" ref="L102" si="79">J102+K102</f>
        <v>792.3</v>
      </c>
      <c r="M102" s="36"/>
      <c r="N102" s="14">
        <f t="shared" ref="N102" si="80">L102+M102</f>
        <v>792.3</v>
      </c>
    </row>
    <row r="103" spans="1:234" s="16" customFormat="1" ht="17.25" customHeight="1" x14ac:dyDescent="0.25">
      <c r="A103" s="62">
        <v>923</v>
      </c>
      <c r="B103" s="60" t="s">
        <v>16</v>
      </c>
      <c r="C103" s="26"/>
      <c r="D103" s="15">
        <f t="shared" ref="D103:N103" si="81">SUM(D104)</f>
        <v>142.6</v>
      </c>
      <c r="E103" s="37">
        <f t="shared" si="81"/>
        <v>0</v>
      </c>
      <c r="F103" s="79">
        <f t="shared" si="81"/>
        <v>142.6</v>
      </c>
      <c r="G103" s="48">
        <f t="shared" si="81"/>
        <v>0</v>
      </c>
      <c r="H103" s="15">
        <f t="shared" si="81"/>
        <v>142.6</v>
      </c>
      <c r="I103" s="48">
        <f t="shared" si="81"/>
        <v>0</v>
      </c>
      <c r="J103" s="92">
        <f t="shared" si="81"/>
        <v>142.6</v>
      </c>
      <c r="K103" s="48">
        <f t="shared" si="81"/>
        <v>0</v>
      </c>
      <c r="L103" s="15">
        <f t="shared" si="81"/>
        <v>142.6</v>
      </c>
      <c r="M103" s="37">
        <f t="shared" si="81"/>
        <v>0</v>
      </c>
      <c r="N103" s="15">
        <f t="shared" si="81"/>
        <v>142.6</v>
      </c>
      <c r="HU103" s="17"/>
      <c r="HV103" s="17"/>
      <c r="HW103" s="17"/>
    </row>
    <row r="104" spans="1:234" ht="32.25" customHeight="1" x14ac:dyDescent="0.25">
      <c r="A104" s="41"/>
      <c r="B104" s="49" t="s">
        <v>53</v>
      </c>
      <c r="C104" s="29" t="s">
        <v>81</v>
      </c>
      <c r="D104" s="14">
        <v>142.6</v>
      </c>
      <c r="E104" s="36"/>
      <c r="F104" s="78">
        <f t="shared" si="74"/>
        <v>142.6</v>
      </c>
      <c r="G104" s="45"/>
      <c r="H104" s="14">
        <f>F104+G104</f>
        <v>142.6</v>
      </c>
      <c r="I104" s="45"/>
      <c r="J104" s="91">
        <f t="shared" si="65"/>
        <v>142.6</v>
      </c>
      <c r="K104" s="45"/>
      <c r="L104" s="14">
        <f t="shared" ref="L104" si="82">J104+K104</f>
        <v>142.6</v>
      </c>
      <c r="M104" s="36"/>
      <c r="N104" s="14">
        <f t="shared" ref="N104" si="83">L104+M104</f>
        <v>142.6</v>
      </c>
    </row>
    <row r="105" spans="1:234" s="16" customFormat="1" ht="30" customHeight="1" x14ac:dyDescent="0.25">
      <c r="A105" s="62">
        <v>924</v>
      </c>
      <c r="B105" s="70" t="s">
        <v>16</v>
      </c>
      <c r="C105" s="32"/>
      <c r="D105" s="15">
        <f t="shared" ref="D105:N105" si="84">SUM(D106)</f>
        <v>763.3</v>
      </c>
      <c r="E105" s="37">
        <f t="shared" si="84"/>
        <v>2.5000000000000001E-2</v>
      </c>
      <c r="F105" s="79">
        <f t="shared" si="84"/>
        <v>763.32499999999993</v>
      </c>
      <c r="G105" s="48">
        <f t="shared" si="84"/>
        <v>0</v>
      </c>
      <c r="H105" s="15">
        <f t="shared" si="84"/>
        <v>763.32499999999993</v>
      </c>
      <c r="I105" s="48">
        <f t="shared" si="84"/>
        <v>0</v>
      </c>
      <c r="J105" s="92">
        <f t="shared" si="84"/>
        <v>763.32499999999993</v>
      </c>
      <c r="K105" s="48">
        <f t="shared" si="84"/>
        <v>0</v>
      </c>
      <c r="L105" s="15">
        <f t="shared" si="84"/>
        <v>763.32499999999993</v>
      </c>
      <c r="M105" s="37">
        <f t="shared" si="84"/>
        <v>0</v>
      </c>
      <c r="N105" s="15">
        <f t="shared" si="84"/>
        <v>763.32499999999993</v>
      </c>
      <c r="HU105" s="17"/>
      <c r="HV105" s="17"/>
      <c r="HW105" s="17"/>
    </row>
    <row r="106" spans="1:234" ht="82.5" customHeight="1" x14ac:dyDescent="0.25">
      <c r="A106" s="41"/>
      <c r="B106" s="49" t="s">
        <v>53</v>
      </c>
      <c r="C106" s="29" t="s">
        <v>82</v>
      </c>
      <c r="D106" s="14">
        <v>763.3</v>
      </c>
      <c r="E106" s="36">
        <v>2.5000000000000001E-2</v>
      </c>
      <c r="F106" s="78">
        <f t="shared" si="74"/>
        <v>763.32499999999993</v>
      </c>
      <c r="G106" s="45"/>
      <c r="H106" s="14">
        <f>F106+G106</f>
        <v>763.32499999999993</v>
      </c>
      <c r="I106" s="45"/>
      <c r="J106" s="91">
        <f t="shared" si="65"/>
        <v>763.32499999999993</v>
      </c>
      <c r="K106" s="45"/>
      <c r="L106" s="14">
        <f t="shared" ref="L106" si="85">J106+K106</f>
        <v>763.32499999999993</v>
      </c>
      <c r="M106" s="36"/>
      <c r="N106" s="14">
        <f t="shared" ref="N106" si="86">L106+M106</f>
        <v>763.32499999999993</v>
      </c>
    </row>
    <row r="107" spans="1:234" ht="31.7" customHeight="1" x14ac:dyDescent="0.25">
      <c r="A107" s="41"/>
      <c r="B107" s="60" t="s">
        <v>83</v>
      </c>
      <c r="C107" s="26" t="s">
        <v>84</v>
      </c>
      <c r="D107" s="15">
        <f>D108+D111+D119+D121</f>
        <v>99331.7</v>
      </c>
      <c r="E107" s="37">
        <f t="shared" ref="E107:L107" si="87">E108+E111+E119+E121+E117</f>
        <v>-40035.800000000003</v>
      </c>
      <c r="F107" s="79">
        <f t="shared" si="87"/>
        <v>59295.899999999994</v>
      </c>
      <c r="G107" s="48">
        <f t="shared" si="87"/>
        <v>5620</v>
      </c>
      <c r="H107" s="15">
        <f t="shared" si="87"/>
        <v>64915.899999999994</v>
      </c>
      <c r="I107" s="48">
        <f t="shared" si="87"/>
        <v>16431.099999999999</v>
      </c>
      <c r="J107" s="92">
        <f t="shared" si="87"/>
        <v>81347</v>
      </c>
      <c r="K107" s="48">
        <f t="shared" si="87"/>
        <v>31826.100000000002</v>
      </c>
      <c r="L107" s="15">
        <f t="shared" si="87"/>
        <v>113173.1</v>
      </c>
      <c r="M107" s="37">
        <f t="shared" ref="M107:N107" si="88">M108+M111+M119+M121+M117</f>
        <v>-157.5</v>
      </c>
      <c r="N107" s="15">
        <f t="shared" si="88"/>
        <v>113015.6</v>
      </c>
      <c r="HU107" s="13"/>
      <c r="HV107" s="13"/>
      <c r="HW107" s="13"/>
    </row>
    <row r="108" spans="1:234" s="16" customFormat="1" ht="30" customHeight="1" x14ac:dyDescent="0.25">
      <c r="A108" s="62">
        <v>912</v>
      </c>
      <c r="B108" s="60" t="s">
        <v>16</v>
      </c>
      <c r="C108" s="26"/>
      <c r="D108" s="15">
        <f t="shared" ref="D108:I108" si="89">D109</f>
        <v>0</v>
      </c>
      <c r="E108" s="37">
        <f t="shared" si="89"/>
        <v>0</v>
      </c>
      <c r="F108" s="79">
        <f t="shared" si="89"/>
        <v>0</v>
      </c>
      <c r="G108" s="48">
        <f t="shared" si="89"/>
        <v>5620</v>
      </c>
      <c r="H108" s="56">
        <f t="shared" si="89"/>
        <v>5620</v>
      </c>
      <c r="I108" s="48">
        <f t="shared" si="89"/>
        <v>0</v>
      </c>
      <c r="J108" s="92">
        <f>J109</f>
        <v>5620</v>
      </c>
      <c r="K108" s="48">
        <f>SUM(K109:K110)</f>
        <v>2441</v>
      </c>
      <c r="L108" s="15">
        <f>SUM(L109:L110)</f>
        <v>8061</v>
      </c>
      <c r="M108" s="37">
        <f>SUM(M109:M110)</f>
        <v>0</v>
      </c>
      <c r="N108" s="15">
        <f>SUM(N109:N110)</f>
        <v>8061</v>
      </c>
      <c r="HU108" s="17"/>
      <c r="HV108" s="17"/>
      <c r="HW108" s="17"/>
    </row>
    <row r="109" spans="1:234" ht="30.75" customHeight="1" x14ac:dyDescent="0.25">
      <c r="A109" s="41"/>
      <c r="B109" s="49" t="s">
        <v>85</v>
      </c>
      <c r="C109" s="29" t="s">
        <v>86</v>
      </c>
      <c r="D109" s="20"/>
      <c r="E109" s="38"/>
      <c r="F109" s="81"/>
      <c r="G109" s="86">
        <v>5620</v>
      </c>
      <c r="H109" s="14">
        <f>F109+G109</f>
        <v>5620</v>
      </c>
      <c r="I109" s="86"/>
      <c r="J109" s="91">
        <f t="shared" ref="J109" si="90">H109+I109</f>
        <v>5620</v>
      </c>
      <c r="K109" s="86"/>
      <c r="L109" s="14">
        <f t="shared" ref="L109:L110" si="91">J109+K109</f>
        <v>5620</v>
      </c>
      <c r="M109" s="38"/>
      <c r="N109" s="14">
        <f t="shared" ref="N109:N110" si="92">L109+M109</f>
        <v>5620</v>
      </c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  <c r="AV109" s="19"/>
      <c r="AW109" s="19"/>
      <c r="AX109" s="19"/>
      <c r="AY109" s="19"/>
      <c r="AZ109" s="19"/>
      <c r="BA109" s="19"/>
      <c r="BB109" s="19"/>
      <c r="BC109" s="19"/>
      <c r="BD109" s="19"/>
      <c r="BE109" s="19"/>
      <c r="BF109" s="19"/>
      <c r="BG109" s="19"/>
      <c r="BH109" s="19"/>
      <c r="BI109" s="19"/>
      <c r="BJ109" s="19"/>
      <c r="BK109" s="19"/>
      <c r="BL109" s="19"/>
      <c r="BM109" s="19"/>
      <c r="BN109" s="19"/>
      <c r="BO109" s="19"/>
      <c r="BP109" s="19"/>
      <c r="BQ109" s="19"/>
      <c r="BR109" s="19"/>
      <c r="BS109" s="19"/>
      <c r="BT109" s="19"/>
      <c r="BU109" s="19"/>
      <c r="BV109" s="19"/>
      <c r="BW109" s="19"/>
      <c r="BX109" s="19"/>
      <c r="BY109" s="19"/>
      <c r="BZ109" s="19"/>
      <c r="CA109" s="19"/>
      <c r="CB109" s="19"/>
      <c r="CC109" s="19"/>
      <c r="CD109" s="19"/>
      <c r="CE109" s="19"/>
      <c r="CF109" s="19"/>
      <c r="CG109" s="19"/>
      <c r="CH109" s="19"/>
      <c r="CI109" s="19"/>
      <c r="CJ109" s="19"/>
      <c r="CK109" s="19"/>
      <c r="CL109" s="19"/>
      <c r="CM109" s="19"/>
      <c r="CN109" s="19"/>
      <c r="CO109" s="19"/>
      <c r="CP109" s="19"/>
      <c r="CQ109" s="19"/>
      <c r="CR109" s="19"/>
      <c r="CS109" s="19"/>
      <c r="CT109" s="19"/>
      <c r="CU109" s="19"/>
      <c r="CV109" s="19"/>
      <c r="CW109" s="19"/>
      <c r="CX109" s="19"/>
      <c r="CY109" s="19"/>
      <c r="CZ109" s="19"/>
      <c r="DA109" s="19"/>
      <c r="DB109" s="19"/>
      <c r="DC109" s="19"/>
      <c r="DD109" s="19"/>
      <c r="DE109" s="19"/>
      <c r="DF109" s="19"/>
      <c r="DG109" s="19"/>
      <c r="DH109" s="19"/>
      <c r="DI109" s="19"/>
      <c r="DJ109" s="19"/>
      <c r="DK109" s="19"/>
      <c r="DL109" s="19"/>
      <c r="DM109" s="19"/>
      <c r="DN109" s="19"/>
      <c r="DO109" s="19"/>
      <c r="DP109" s="19"/>
      <c r="DQ109" s="19"/>
      <c r="DR109" s="19"/>
      <c r="DS109" s="19"/>
      <c r="DT109" s="19"/>
      <c r="DU109" s="19"/>
      <c r="DV109" s="19"/>
      <c r="DW109" s="19"/>
      <c r="DX109" s="19"/>
      <c r="DY109" s="19"/>
      <c r="DZ109" s="19"/>
      <c r="EA109" s="19"/>
      <c r="EB109" s="19"/>
      <c r="EC109" s="19"/>
      <c r="ED109" s="19"/>
      <c r="EE109" s="19"/>
      <c r="EF109" s="19"/>
      <c r="EG109" s="19"/>
      <c r="EH109" s="19"/>
      <c r="EI109" s="19"/>
      <c r="EJ109" s="19"/>
      <c r="EK109" s="19"/>
      <c r="EL109" s="19"/>
      <c r="EM109" s="19"/>
      <c r="EN109" s="19"/>
      <c r="EO109" s="19"/>
      <c r="EP109" s="19"/>
      <c r="EQ109" s="19"/>
      <c r="ER109" s="19"/>
      <c r="ES109" s="19"/>
      <c r="ET109" s="19"/>
      <c r="EU109" s="19"/>
      <c r="EV109" s="19"/>
      <c r="EW109" s="19"/>
      <c r="EX109" s="19"/>
      <c r="EY109" s="19"/>
      <c r="EZ109" s="19"/>
      <c r="FA109" s="19"/>
      <c r="FB109" s="19"/>
      <c r="FC109" s="19"/>
      <c r="FD109" s="19"/>
      <c r="FE109" s="19"/>
      <c r="FF109" s="19"/>
      <c r="FG109" s="19"/>
      <c r="FH109" s="19"/>
      <c r="FI109" s="19"/>
      <c r="FJ109" s="19"/>
      <c r="FK109" s="19"/>
      <c r="FL109" s="19"/>
      <c r="FM109" s="19"/>
      <c r="FN109" s="19"/>
      <c r="FO109" s="19"/>
      <c r="FP109" s="19"/>
      <c r="FQ109" s="19"/>
      <c r="FR109" s="19"/>
      <c r="FS109" s="19"/>
      <c r="FT109" s="19"/>
      <c r="FU109" s="19"/>
      <c r="FV109" s="19"/>
      <c r="FW109" s="19"/>
      <c r="FX109" s="19"/>
      <c r="FY109" s="19"/>
      <c r="FZ109" s="19"/>
      <c r="GA109" s="19"/>
      <c r="GB109" s="19"/>
      <c r="GC109" s="19"/>
      <c r="GD109" s="19"/>
      <c r="GE109" s="19"/>
      <c r="GF109" s="19"/>
      <c r="GG109" s="19"/>
      <c r="GH109" s="19"/>
      <c r="GI109" s="19"/>
      <c r="GJ109" s="19"/>
      <c r="GK109" s="19"/>
      <c r="GL109" s="19"/>
      <c r="GM109" s="19"/>
      <c r="GN109" s="19"/>
      <c r="GO109" s="19"/>
      <c r="GP109" s="19"/>
      <c r="GQ109" s="19"/>
      <c r="GR109" s="19"/>
      <c r="GS109" s="19"/>
      <c r="GT109" s="19"/>
      <c r="GU109" s="19"/>
      <c r="GV109" s="19"/>
      <c r="GW109" s="19"/>
      <c r="GX109" s="19"/>
      <c r="GY109" s="19"/>
      <c r="GZ109" s="19"/>
      <c r="HA109" s="19"/>
      <c r="HB109" s="19"/>
      <c r="HC109" s="19"/>
      <c r="HD109" s="19"/>
      <c r="HE109" s="19"/>
      <c r="HF109" s="19"/>
      <c r="HG109" s="19"/>
      <c r="HH109" s="19"/>
      <c r="HI109" s="19"/>
      <c r="HJ109" s="19"/>
      <c r="HK109" s="19"/>
      <c r="HL109" s="19"/>
      <c r="HM109" s="19"/>
      <c r="HN109" s="19"/>
      <c r="HO109" s="19"/>
      <c r="HP109" s="19"/>
      <c r="HQ109" s="19"/>
      <c r="HR109" s="19"/>
      <c r="HS109" s="19"/>
      <c r="HT109" s="19"/>
      <c r="HU109" s="19"/>
      <c r="HV109" s="19"/>
      <c r="HW109" s="19"/>
      <c r="HX109" s="19"/>
      <c r="HY109" s="13"/>
      <c r="HZ109" s="13"/>
    </row>
    <row r="110" spans="1:234" ht="30.75" customHeight="1" x14ac:dyDescent="0.25">
      <c r="A110" s="41"/>
      <c r="B110" s="49" t="s">
        <v>85</v>
      </c>
      <c r="C110" s="29" t="s">
        <v>150</v>
      </c>
      <c r="D110" s="20"/>
      <c r="E110" s="38"/>
      <c r="F110" s="81"/>
      <c r="G110" s="86"/>
      <c r="H110" s="14"/>
      <c r="I110" s="86"/>
      <c r="J110" s="91"/>
      <c r="K110" s="86">
        <v>2441</v>
      </c>
      <c r="L110" s="14">
        <f t="shared" si="91"/>
        <v>2441</v>
      </c>
      <c r="M110" s="38"/>
      <c r="N110" s="14">
        <f t="shared" si="92"/>
        <v>2441</v>
      </c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  <c r="AV110" s="19"/>
      <c r="AW110" s="19"/>
      <c r="AX110" s="19"/>
      <c r="AY110" s="19"/>
      <c r="AZ110" s="19"/>
      <c r="BA110" s="19"/>
      <c r="BB110" s="19"/>
      <c r="BC110" s="19"/>
      <c r="BD110" s="19"/>
      <c r="BE110" s="19"/>
      <c r="BF110" s="19"/>
      <c r="BG110" s="19"/>
      <c r="BH110" s="19"/>
      <c r="BI110" s="19"/>
      <c r="BJ110" s="19"/>
      <c r="BK110" s="19"/>
      <c r="BL110" s="19"/>
      <c r="BM110" s="19"/>
      <c r="BN110" s="19"/>
      <c r="BO110" s="19"/>
      <c r="BP110" s="19"/>
      <c r="BQ110" s="19"/>
      <c r="BR110" s="19"/>
      <c r="BS110" s="19"/>
      <c r="BT110" s="19"/>
      <c r="BU110" s="19"/>
      <c r="BV110" s="19"/>
      <c r="BW110" s="19"/>
      <c r="BX110" s="19"/>
      <c r="BY110" s="19"/>
      <c r="BZ110" s="19"/>
      <c r="CA110" s="19"/>
      <c r="CB110" s="19"/>
      <c r="CC110" s="19"/>
      <c r="CD110" s="19"/>
      <c r="CE110" s="19"/>
      <c r="CF110" s="19"/>
      <c r="CG110" s="19"/>
      <c r="CH110" s="19"/>
      <c r="CI110" s="19"/>
      <c r="CJ110" s="19"/>
      <c r="CK110" s="19"/>
      <c r="CL110" s="19"/>
      <c r="CM110" s="19"/>
      <c r="CN110" s="19"/>
      <c r="CO110" s="19"/>
      <c r="CP110" s="19"/>
      <c r="CQ110" s="19"/>
      <c r="CR110" s="19"/>
      <c r="CS110" s="19"/>
      <c r="CT110" s="19"/>
      <c r="CU110" s="19"/>
      <c r="CV110" s="19"/>
      <c r="CW110" s="19"/>
      <c r="CX110" s="19"/>
      <c r="CY110" s="19"/>
      <c r="CZ110" s="19"/>
      <c r="DA110" s="19"/>
      <c r="DB110" s="19"/>
      <c r="DC110" s="19"/>
      <c r="DD110" s="19"/>
      <c r="DE110" s="19"/>
      <c r="DF110" s="19"/>
      <c r="DG110" s="19"/>
      <c r="DH110" s="19"/>
      <c r="DI110" s="19"/>
      <c r="DJ110" s="19"/>
      <c r="DK110" s="19"/>
      <c r="DL110" s="19"/>
      <c r="DM110" s="19"/>
      <c r="DN110" s="19"/>
      <c r="DO110" s="19"/>
      <c r="DP110" s="19"/>
      <c r="DQ110" s="19"/>
      <c r="DR110" s="19"/>
      <c r="DS110" s="19"/>
      <c r="DT110" s="19"/>
      <c r="DU110" s="19"/>
      <c r="DV110" s="19"/>
      <c r="DW110" s="19"/>
      <c r="DX110" s="19"/>
      <c r="DY110" s="19"/>
      <c r="DZ110" s="19"/>
      <c r="EA110" s="19"/>
      <c r="EB110" s="19"/>
      <c r="EC110" s="19"/>
      <c r="ED110" s="19"/>
      <c r="EE110" s="19"/>
      <c r="EF110" s="19"/>
      <c r="EG110" s="19"/>
      <c r="EH110" s="19"/>
      <c r="EI110" s="19"/>
      <c r="EJ110" s="19"/>
      <c r="EK110" s="19"/>
      <c r="EL110" s="19"/>
      <c r="EM110" s="19"/>
      <c r="EN110" s="19"/>
      <c r="EO110" s="19"/>
      <c r="EP110" s="19"/>
      <c r="EQ110" s="19"/>
      <c r="ER110" s="19"/>
      <c r="ES110" s="19"/>
      <c r="ET110" s="19"/>
      <c r="EU110" s="19"/>
      <c r="EV110" s="19"/>
      <c r="EW110" s="19"/>
      <c r="EX110" s="19"/>
      <c r="EY110" s="19"/>
      <c r="EZ110" s="19"/>
      <c r="FA110" s="19"/>
      <c r="FB110" s="19"/>
      <c r="FC110" s="19"/>
      <c r="FD110" s="19"/>
      <c r="FE110" s="19"/>
      <c r="FF110" s="19"/>
      <c r="FG110" s="19"/>
      <c r="FH110" s="19"/>
      <c r="FI110" s="19"/>
      <c r="FJ110" s="19"/>
      <c r="FK110" s="19"/>
      <c r="FL110" s="19"/>
      <c r="FM110" s="19"/>
      <c r="FN110" s="19"/>
      <c r="FO110" s="19"/>
      <c r="FP110" s="19"/>
      <c r="FQ110" s="19"/>
      <c r="FR110" s="19"/>
      <c r="FS110" s="19"/>
      <c r="FT110" s="19"/>
      <c r="FU110" s="19"/>
      <c r="FV110" s="19"/>
      <c r="FW110" s="19"/>
      <c r="FX110" s="19"/>
      <c r="FY110" s="19"/>
      <c r="FZ110" s="19"/>
      <c r="GA110" s="19"/>
      <c r="GB110" s="19"/>
      <c r="GC110" s="19"/>
      <c r="GD110" s="19"/>
      <c r="GE110" s="19"/>
      <c r="GF110" s="19"/>
      <c r="GG110" s="19"/>
      <c r="GH110" s="19"/>
      <c r="GI110" s="19"/>
      <c r="GJ110" s="19"/>
      <c r="GK110" s="19"/>
      <c r="GL110" s="19"/>
      <c r="GM110" s="19"/>
      <c r="GN110" s="19"/>
      <c r="GO110" s="19"/>
      <c r="GP110" s="19"/>
      <c r="GQ110" s="19"/>
      <c r="GR110" s="19"/>
      <c r="GS110" s="19"/>
      <c r="GT110" s="19"/>
      <c r="GU110" s="19"/>
      <c r="GV110" s="19"/>
      <c r="GW110" s="19"/>
      <c r="GX110" s="19"/>
      <c r="GY110" s="19"/>
      <c r="GZ110" s="19"/>
      <c r="HA110" s="19"/>
      <c r="HB110" s="19"/>
      <c r="HC110" s="19"/>
      <c r="HD110" s="19"/>
      <c r="HE110" s="19"/>
      <c r="HF110" s="19"/>
      <c r="HG110" s="19"/>
      <c r="HH110" s="19"/>
      <c r="HI110" s="19"/>
      <c r="HJ110" s="19"/>
      <c r="HK110" s="19"/>
      <c r="HL110" s="19"/>
      <c r="HM110" s="19"/>
      <c r="HN110" s="19"/>
      <c r="HO110" s="19"/>
      <c r="HP110" s="19"/>
      <c r="HQ110" s="19"/>
      <c r="HR110" s="19"/>
      <c r="HS110" s="19"/>
      <c r="HT110" s="19"/>
      <c r="HU110" s="19"/>
      <c r="HV110" s="19"/>
      <c r="HW110" s="19"/>
      <c r="HX110" s="19"/>
      <c r="HY110" s="13"/>
      <c r="HZ110" s="13"/>
    </row>
    <row r="111" spans="1:234" s="16" customFormat="1" ht="30" customHeight="1" x14ac:dyDescent="0.25">
      <c r="A111" s="62">
        <v>915</v>
      </c>
      <c r="B111" s="60" t="s">
        <v>16</v>
      </c>
      <c r="C111" s="26"/>
      <c r="D111" s="15">
        <f t="shared" ref="D111:L111" si="93">SUM(D112:D116)</f>
        <v>48567.7</v>
      </c>
      <c r="E111" s="37">
        <f t="shared" si="93"/>
        <v>540</v>
      </c>
      <c r="F111" s="79">
        <f t="shared" si="93"/>
        <v>49107.7</v>
      </c>
      <c r="G111" s="48">
        <f t="shared" si="93"/>
        <v>0</v>
      </c>
      <c r="H111" s="15">
        <f t="shared" si="93"/>
        <v>49107.7</v>
      </c>
      <c r="I111" s="48">
        <f t="shared" si="93"/>
        <v>7152.8</v>
      </c>
      <c r="J111" s="92">
        <f t="shared" si="93"/>
        <v>56260.5</v>
      </c>
      <c r="K111" s="48">
        <f t="shared" si="93"/>
        <v>29385.100000000002</v>
      </c>
      <c r="L111" s="15">
        <f t="shared" si="93"/>
        <v>85645.6</v>
      </c>
      <c r="M111" s="37">
        <f t="shared" ref="M111:N111" si="94">SUM(M112:M116)</f>
        <v>-157.5</v>
      </c>
      <c r="N111" s="15">
        <f t="shared" si="94"/>
        <v>85488.1</v>
      </c>
      <c r="HU111" s="17"/>
      <c r="HV111" s="17"/>
      <c r="HW111" s="17"/>
    </row>
    <row r="112" spans="1:234" ht="31.5" x14ac:dyDescent="0.25">
      <c r="A112" s="41"/>
      <c r="B112" s="49" t="s">
        <v>87</v>
      </c>
      <c r="C112" s="29" t="s">
        <v>88</v>
      </c>
      <c r="D112" s="14">
        <v>5843.2</v>
      </c>
      <c r="E112" s="36"/>
      <c r="F112" s="78">
        <f t="shared" ref="F112:F118" si="95">D112+E112</f>
        <v>5843.2</v>
      </c>
      <c r="G112" s="45"/>
      <c r="H112" s="14">
        <f>F112+G112</f>
        <v>5843.2</v>
      </c>
      <c r="I112" s="45"/>
      <c r="J112" s="91">
        <f t="shared" ref="J112:J116" si="96">H112+I112</f>
        <v>5843.2</v>
      </c>
      <c r="K112" s="45"/>
      <c r="L112" s="14">
        <f t="shared" ref="L112:L116" si="97">J112+K112</f>
        <v>5843.2</v>
      </c>
      <c r="M112" s="36"/>
      <c r="N112" s="14">
        <f t="shared" ref="N112:N116" si="98">L112+M112</f>
        <v>5843.2</v>
      </c>
    </row>
    <row r="113" spans="1:14" ht="66" customHeight="1" x14ac:dyDescent="0.25">
      <c r="A113" s="41"/>
      <c r="B113" s="49" t="s">
        <v>89</v>
      </c>
      <c r="C113" s="29" t="s">
        <v>142</v>
      </c>
      <c r="D113" s="14">
        <v>42653.5</v>
      </c>
      <c r="E113" s="36"/>
      <c r="F113" s="78">
        <f t="shared" si="95"/>
        <v>42653.5</v>
      </c>
      <c r="G113" s="45"/>
      <c r="H113" s="14">
        <f t="shared" ref="H113:H115" si="99">F113+G113</f>
        <v>42653.5</v>
      </c>
      <c r="I113" s="45">
        <v>7152.8</v>
      </c>
      <c r="J113" s="91">
        <f t="shared" si="96"/>
        <v>49806.3</v>
      </c>
      <c r="K113" s="45">
        <v>28674.9</v>
      </c>
      <c r="L113" s="14">
        <f t="shared" si="97"/>
        <v>78481.200000000012</v>
      </c>
      <c r="M113" s="36"/>
      <c r="N113" s="14">
        <f t="shared" si="98"/>
        <v>78481.200000000012</v>
      </c>
    </row>
    <row r="114" spans="1:14" ht="81" customHeight="1" x14ac:dyDescent="0.25">
      <c r="A114" s="41"/>
      <c r="B114" s="49" t="s">
        <v>151</v>
      </c>
      <c r="C114" s="95" t="s">
        <v>152</v>
      </c>
      <c r="D114" s="14"/>
      <c r="E114" s="36"/>
      <c r="F114" s="78"/>
      <c r="G114" s="45"/>
      <c r="H114" s="14"/>
      <c r="I114" s="45"/>
      <c r="J114" s="91"/>
      <c r="K114" s="45">
        <v>781.2</v>
      </c>
      <c r="L114" s="14">
        <f t="shared" si="97"/>
        <v>781.2</v>
      </c>
      <c r="M114" s="36"/>
      <c r="N114" s="14">
        <f t="shared" si="98"/>
        <v>781.2</v>
      </c>
    </row>
    <row r="115" spans="1:14" ht="47.25" x14ac:dyDescent="0.25">
      <c r="A115" s="41"/>
      <c r="B115" s="49" t="s">
        <v>85</v>
      </c>
      <c r="C115" s="46" t="s">
        <v>121</v>
      </c>
      <c r="D115" s="14"/>
      <c r="E115" s="36">
        <v>540</v>
      </c>
      <c r="F115" s="78">
        <f t="shared" si="95"/>
        <v>540</v>
      </c>
      <c r="G115" s="45"/>
      <c r="H115" s="14">
        <f t="shared" si="99"/>
        <v>540</v>
      </c>
      <c r="I115" s="45"/>
      <c r="J115" s="91">
        <f t="shared" si="96"/>
        <v>540</v>
      </c>
      <c r="K115" s="45"/>
      <c r="L115" s="14">
        <f t="shared" si="97"/>
        <v>540</v>
      </c>
      <c r="M115" s="36">
        <v>-157.5</v>
      </c>
      <c r="N115" s="14">
        <f t="shared" si="98"/>
        <v>382.5</v>
      </c>
    </row>
    <row r="116" spans="1:14" ht="37.5" customHeight="1" x14ac:dyDescent="0.25">
      <c r="A116" s="71"/>
      <c r="B116" s="49" t="s">
        <v>85</v>
      </c>
      <c r="C116" s="29" t="s">
        <v>90</v>
      </c>
      <c r="D116" s="14">
        <v>71</v>
      </c>
      <c r="E116" s="36"/>
      <c r="F116" s="78">
        <f t="shared" si="95"/>
        <v>71</v>
      </c>
      <c r="G116" s="45"/>
      <c r="H116" s="14">
        <f>F116+G116</f>
        <v>71</v>
      </c>
      <c r="I116" s="45"/>
      <c r="J116" s="91">
        <f t="shared" si="96"/>
        <v>71</v>
      </c>
      <c r="K116" s="45">
        <v>-71</v>
      </c>
      <c r="L116" s="14">
        <f t="shared" si="97"/>
        <v>0</v>
      </c>
      <c r="M116" s="36"/>
      <c r="N116" s="14">
        <f t="shared" si="98"/>
        <v>0</v>
      </c>
    </row>
    <row r="117" spans="1:14" ht="20.25" customHeight="1" x14ac:dyDescent="0.25">
      <c r="A117" s="62">
        <v>918</v>
      </c>
      <c r="B117" s="70" t="s">
        <v>16</v>
      </c>
      <c r="C117" s="29"/>
      <c r="D117" s="14"/>
      <c r="E117" s="36">
        <f>SUM(E118)</f>
        <v>6000</v>
      </c>
      <c r="F117" s="78">
        <f>F118</f>
        <v>6000</v>
      </c>
      <c r="G117" s="45"/>
      <c r="H117" s="14">
        <f>H118</f>
        <v>6000</v>
      </c>
      <c r="I117" s="45"/>
      <c r="J117" s="91">
        <f>J118</f>
        <v>6000</v>
      </c>
      <c r="K117" s="45"/>
      <c r="L117" s="14">
        <f>L118</f>
        <v>6000</v>
      </c>
      <c r="M117" s="36"/>
      <c r="N117" s="14">
        <f>N118</f>
        <v>6000</v>
      </c>
    </row>
    <row r="118" spans="1:14" ht="49.7" customHeight="1" x14ac:dyDescent="0.25">
      <c r="A118" s="71"/>
      <c r="B118" s="43" t="s">
        <v>85</v>
      </c>
      <c r="C118" s="40" t="s">
        <v>122</v>
      </c>
      <c r="D118" s="14"/>
      <c r="E118" s="36">
        <f>-250+6250</f>
        <v>6000</v>
      </c>
      <c r="F118" s="78">
        <f t="shared" si="95"/>
        <v>6000</v>
      </c>
      <c r="G118" s="45"/>
      <c r="H118" s="14">
        <f>F118+G118</f>
        <v>6000</v>
      </c>
      <c r="I118" s="45"/>
      <c r="J118" s="91">
        <f>H118+I118</f>
        <v>6000</v>
      </c>
      <c r="K118" s="45"/>
      <c r="L118" s="14">
        <f>J118+K118</f>
        <v>6000</v>
      </c>
      <c r="M118" s="36"/>
      <c r="N118" s="14">
        <f>L118+M118</f>
        <v>6000</v>
      </c>
    </row>
    <row r="119" spans="1:14" ht="20.25" x14ac:dyDescent="0.25">
      <c r="A119" s="62">
        <v>919</v>
      </c>
      <c r="B119" s="70" t="s">
        <v>16</v>
      </c>
      <c r="C119" s="32"/>
      <c r="D119" s="15">
        <f t="shared" ref="D119:N119" si="100">D120</f>
        <v>50000</v>
      </c>
      <c r="E119" s="37">
        <f t="shared" si="100"/>
        <v>-50000</v>
      </c>
      <c r="F119" s="79">
        <f t="shared" si="100"/>
        <v>0</v>
      </c>
      <c r="G119" s="48">
        <f t="shared" si="100"/>
        <v>0</v>
      </c>
      <c r="H119" s="15">
        <f t="shared" si="100"/>
        <v>0</v>
      </c>
      <c r="I119" s="48">
        <f t="shared" si="100"/>
        <v>0</v>
      </c>
      <c r="J119" s="92">
        <f t="shared" si="100"/>
        <v>0</v>
      </c>
      <c r="K119" s="48">
        <f t="shared" si="100"/>
        <v>0</v>
      </c>
      <c r="L119" s="15">
        <f t="shared" si="100"/>
        <v>0</v>
      </c>
      <c r="M119" s="37">
        <f t="shared" si="100"/>
        <v>0</v>
      </c>
      <c r="N119" s="15">
        <f t="shared" si="100"/>
        <v>0</v>
      </c>
    </row>
    <row r="120" spans="1:14" ht="31.5" x14ac:dyDescent="0.25">
      <c r="A120" s="41"/>
      <c r="B120" s="49" t="s">
        <v>85</v>
      </c>
      <c r="C120" s="29" t="s">
        <v>91</v>
      </c>
      <c r="D120" s="20">
        <v>50000</v>
      </c>
      <c r="E120" s="38">
        <v>-50000</v>
      </c>
      <c r="F120" s="81">
        <f t="shared" ref="F120:F124" si="101">D120+E120</f>
        <v>0</v>
      </c>
      <c r="G120" s="86"/>
      <c r="H120" s="14">
        <f>F120+G120</f>
        <v>0</v>
      </c>
      <c r="I120" s="86"/>
      <c r="J120" s="91">
        <f>H120+I120</f>
        <v>0</v>
      </c>
      <c r="K120" s="86"/>
      <c r="L120" s="14">
        <f>J120+K120</f>
        <v>0</v>
      </c>
      <c r="M120" s="38"/>
      <c r="N120" s="14">
        <f>L120+M120</f>
        <v>0</v>
      </c>
    </row>
    <row r="121" spans="1:14" ht="20.25" x14ac:dyDescent="0.25">
      <c r="A121" s="62">
        <v>923</v>
      </c>
      <c r="B121" s="72" t="s">
        <v>16</v>
      </c>
      <c r="C121" s="26"/>
      <c r="D121" s="15">
        <f t="shared" ref="D121:J121" si="102">SUM(D122:D124)</f>
        <v>764</v>
      </c>
      <c r="E121" s="37">
        <f t="shared" si="102"/>
        <v>3424.2</v>
      </c>
      <c r="F121" s="79">
        <f t="shared" si="102"/>
        <v>4188.2</v>
      </c>
      <c r="G121" s="48">
        <f t="shared" si="102"/>
        <v>0</v>
      </c>
      <c r="H121" s="15">
        <f t="shared" si="102"/>
        <v>4188.2</v>
      </c>
      <c r="I121" s="48">
        <f t="shared" si="102"/>
        <v>9278.2999999999993</v>
      </c>
      <c r="J121" s="92">
        <f t="shared" si="102"/>
        <v>13466.5</v>
      </c>
      <c r="K121" s="48">
        <f t="shared" ref="K121:L121" si="103">SUM(K122:K124)</f>
        <v>0</v>
      </c>
      <c r="L121" s="15">
        <f t="shared" si="103"/>
        <v>13466.5</v>
      </c>
      <c r="M121" s="37">
        <f t="shared" ref="M121:N121" si="104">SUM(M122:M124)</f>
        <v>0</v>
      </c>
      <c r="N121" s="15">
        <f t="shared" si="104"/>
        <v>13466.5</v>
      </c>
    </row>
    <row r="122" spans="1:14" ht="31.5" x14ac:dyDescent="0.25">
      <c r="A122" s="62"/>
      <c r="B122" s="82" t="s">
        <v>100</v>
      </c>
      <c r="C122" s="83" t="s">
        <v>101</v>
      </c>
      <c r="D122" s="59">
        <v>764</v>
      </c>
      <c r="E122" s="36">
        <v>66</v>
      </c>
      <c r="F122" s="84">
        <f t="shared" si="101"/>
        <v>830</v>
      </c>
      <c r="G122" s="45"/>
      <c r="H122" s="14">
        <f>F122+G122</f>
        <v>830</v>
      </c>
      <c r="I122" s="45"/>
      <c r="J122" s="91">
        <f>H122+I122</f>
        <v>830</v>
      </c>
      <c r="K122" s="45"/>
      <c r="L122" s="14">
        <f>J122+K122</f>
        <v>830</v>
      </c>
      <c r="M122" s="36"/>
      <c r="N122" s="14">
        <f>L122+M122</f>
        <v>830</v>
      </c>
    </row>
    <row r="123" spans="1:14" ht="32.25" customHeight="1" x14ac:dyDescent="0.25">
      <c r="A123" s="62"/>
      <c r="B123" s="42" t="s">
        <v>85</v>
      </c>
      <c r="C123" s="88" t="s">
        <v>144</v>
      </c>
      <c r="D123" s="59"/>
      <c r="E123" s="36"/>
      <c r="F123" s="84"/>
      <c r="G123" s="45"/>
      <c r="H123" s="14"/>
      <c r="I123" s="45">
        <v>9278.2999999999993</v>
      </c>
      <c r="J123" s="91">
        <f>H123+I123</f>
        <v>9278.2999999999993</v>
      </c>
      <c r="K123" s="45"/>
      <c r="L123" s="14">
        <f>J123+K123</f>
        <v>9278.2999999999993</v>
      </c>
      <c r="M123" s="36"/>
      <c r="N123" s="14">
        <f>L123+M123</f>
        <v>9278.2999999999993</v>
      </c>
    </row>
    <row r="124" spans="1:14" ht="40.700000000000003" customHeight="1" x14ac:dyDescent="0.25">
      <c r="A124" s="41"/>
      <c r="B124" s="42" t="s">
        <v>85</v>
      </c>
      <c r="C124" s="40" t="s">
        <v>118</v>
      </c>
      <c r="D124" s="14"/>
      <c r="E124" s="45">
        <v>3358.2</v>
      </c>
      <c r="F124" s="78">
        <f t="shared" si="101"/>
        <v>3358.2</v>
      </c>
      <c r="G124" s="45"/>
      <c r="H124" s="14">
        <f>F124+G124</f>
        <v>3358.2</v>
      </c>
      <c r="I124" s="45"/>
      <c r="J124" s="91">
        <f>H124+I124</f>
        <v>3358.2</v>
      </c>
      <c r="K124" s="45"/>
      <c r="L124" s="14">
        <f>J124+K124</f>
        <v>3358.2</v>
      </c>
      <c r="M124" s="36"/>
      <c r="N124" s="14">
        <f>L124+M124</f>
        <v>3358.2</v>
      </c>
    </row>
    <row r="125" spans="1:14" ht="47.25" x14ac:dyDescent="0.25">
      <c r="A125" s="73"/>
      <c r="B125" s="60" t="s">
        <v>123</v>
      </c>
      <c r="C125" s="26" t="s">
        <v>124</v>
      </c>
      <c r="D125" s="52">
        <f t="shared" ref="D125:J125" si="105">D126+D128+D130+D132</f>
        <v>0</v>
      </c>
      <c r="E125" s="48">
        <f t="shared" si="105"/>
        <v>548.04324999999994</v>
      </c>
      <c r="F125" s="77">
        <f t="shared" si="105"/>
        <v>548.04324999999994</v>
      </c>
      <c r="G125" s="48">
        <f t="shared" si="105"/>
        <v>0</v>
      </c>
      <c r="H125" s="52">
        <f t="shared" si="105"/>
        <v>548.04324999999994</v>
      </c>
      <c r="I125" s="48">
        <f t="shared" si="105"/>
        <v>0</v>
      </c>
      <c r="J125" s="90">
        <f t="shared" si="105"/>
        <v>548.04324999999994</v>
      </c>
      <c r="K125" s="48">
        <f t="shared" ref="K125:L125" si="106">K126+K128+K130+K132</f>
        <v>0</v>
      </c>
      <c r="L125" s="52">
        <f t="shared" si="106"/>
        <v>548.04324999999994</v>
      </c>
      <c r="M125" s="37">
        <f t="shared" ref="M125:N125" si="107">M126+M128+M130+M132</f>
        <v>0</v>
      </c>
      <c r="N125" s="52">
        <f t="shared" si="107"/>
        <v>548.04324999999994</v>
      </c>
    </row>
    <row r="126" spans="1:14" ht="20.25" x14ac:dyDescent="0.25">
      <c r="A126" s="62">
        <v>914</v>
      </c>
      <c r="B126" s="60" t="s">
        <v>16</v>
      </c>
      <c r="C126" s="26"/>
      <c r="D126" s="15">
        <f>SUM(D127)</f>
        <v>0</v>
      </c>
      <c r="E126" s="48">
        <f t="shared" ref="E126:N126" si="108">SUM(E127)</f>
        <v>0</v>
      </c>
      <c r="F126" s="79">
        <f t="shared" si="108"/>
        <v>0</v>
      </c>
      <c r="G126" s="48">
        <f t="shared" si="108"/>
        <v>0</v>
      </c>
      <c r="H126" s="15">
        <f t="shared" si="108"/>
        <v>0</v>
      </c>
      <c r="I126" s="48">
        <f t="shared" si="108"/>
        <v>0</v>
      </c>
      <c r="J126" s="92">
        <f t="shared" si="108"/>
        <v>0</v>
      </c>
      <c r="K126" s="48">
        <f t="shared" si="108"/>
        <v>0</v>
      </c>
      <c r="L126" s="15">
        <f t="shared" si="108"/>
        <v>0</v>
      </c>
      <c r="M126" s="37">
        <f t="shared" si="108"/>
        <v>0</v>
      </c>
      <c r="N126" s="15">
        <f t="shared" si="108"/>
        <v>0</v>
      </c>
    </row>
    <row r="127" spans="1:14" ht="31.5" x14ac:dyDescent="0.25">
      <c r="A127" s="41"/>
      <c r="B127" s="49" t="s">
        <v>125</v>
      </c>
      <c r="C127" s="29" t="s">
        <v>126</v>
      </c>
      <c r="D127" s="14"/>
      <c r="E127" s="45"/>
      <c r="F127" s="78">
        <f>D127+E127</f>
        <v>0</v>
      </c>
      <c r="G127" s="45"/>
      <c r="H127" s="14">
        <f>F127+G127</f>
        <v>0</v>
      </c>
      <c r="I127" s="45"/>
      <c r="J127" s="91">
        <f>H127+I127</f>
        <v>0</v>
      </c>
      <c r="K127" s="45"/>
      <c r="L127" s="14">
        <f>J127+K127</f>
        <v>0</v>
      </c>
      <c r="M127" s="36"/>
      <c r="N127" s="14">
        <f>L127+M127</f>
        <v>0</v>
      </c>
    </row>
    <row r="128" spans="1:14" ht="20.25" x14ac:dyDescent="0.25">
      <c r="A128" s="62">
        <v>918</v>
      </c>
      <c r="B128" s="60" t="s">
        <v>16</v>
      </c>
      <c r="C128" s="26"/>
      <c r="D128" s="15">
        <f>SUM(D129)</f>
        <v>0</v>
      </c>
      <c r="E128" s="48">
        <f t="shared" ref="E128:N128" si="109">SUM(E129)</f>
        <v>548.04324999999994</v>
      </c>
      <c r="F128" s="79">
        <f t="shared" si="109"/>
        <v>548.04324999999994</v>
      </c>
      <c r="G128" s="48">
        <f t="shared" si="109"/>
        <v>0</v>
      </c>
      <c r="H128" s="15">
        <f t="shared" si="109"/>
        <v>548.04324999999994</v>
      </c>
      <c r="I128" s="48">
        <f t="shared" si="109"/>
        <v>0</v>
      </c>
      <c r="J128" s="92">
        <f t="shared" si="109"/>
        <v>548.04324999999994</v>
      </c>
      <c r="K128" s="48">
        <f t="shared" si="109"/>
        <v>0</v>
      </c>
      <c r="L128" s="15">
        <f t="shared" si="109"/>
        <v>548.04324999999994</v>
      </c>
      <c r="M128" s="37">
        <f t="shared" si="109"/>
        <v>0</v>
      </c>
      <c r="N128" s="15">
        <f t="shared" si="109"/>
        <v>548.04324999999994</v>
      </c>
    </row>
    <row r="129" spans="1:14" ht="31.5" x14ac:dyDescent="0.25">
      <c r="A129" s="41"/>
      <c r="B129" s="49" t="s">
        <v>125</v>
      </c>
      <c r="C129" s="29" t="s">
        <v>126</v>
      </c>
      <c r="D129" s="14"/>
      <c r="E129" s="45">
        <v>548.04324999999994</v>
      </c>
      <c r="F129" s="78">
        <f>D129+E129</f>
        <v>548.04324999999994</v>
      </c>
      <c r="G129" s="45"/>
      <c r="H129" s="14">
        <f>F129+G129</f>
        <v>548.04324999999994</v>
      </c>
      <c r="I129" s="45"/>
      <c r="J129" s="91">
        <f>H129+I129</f>
        <v>548.04324999999994</v>
      </c>
      <c r="K129" s="45"/>
      <c r="L129" s="14">
        <f>J129+K129</f>
        <v>548.04324999999994</v>
      </c>
      <c r="M129" s="36"/>
      <c r="N129" s="14">
        <f>L129+M129</f>
        <v>548.04324999999994</v>
      </c>
    </row>
    <row r="130" spans="1:14" ht="20.25" x14ac:dyDescent="0.25">
      <c r="A130" s="62">
        <v>919</v>
      </c>
      <c r="B130" s="60" t="s">
        <v>16</v>
      </c>
      <c r="C130" s="26"/>
      <c r="D130" s="15">
        <f>SUM(D131)</f>
        <v>0</v>
      </c>
      <c r="E130" s="48">
        <f t="shared" ref="E130:N130" si="110">SUM(E131)</f>
        <v>0</v>
      </c>
      <c r="F130" s="79">
        <f t="shared" si="110"/>
        <v>0</v>
      </c>
      <c r="G130" s="48">
        <f t="shared" si="110"/>
        <v>0</v>
      </c>
      <c r="H130" s="15">
        <f t="shared" si="110"/>
        <v>0</v>
      </c>
      <c r="I130" s="48">
        <f t="shared" si="110"/>
        <v>0</v>
      </c>
      <c r="J130" s="92">
        <f t="shared" si="110"/>
        <v>0</v>
      </c>
      <c r="K130" s="48">
        <f t="shared" si="110"/>
        <v>0</v>
      </c>
      <c r="L130" s="15">
        <f t="shared" si="110"/>
        <v>0</v>
      </c>
      <c r="M130" s="37">
        <f t="shared" si="110"/>
        <v>0</v>
      </c>
      <c r="N130" s="15">
        <f t="shared" si="110"/>
        <v>0</v>
      </c>
    </row>
    <row r="131" spans="1:14" ht="31.5" x14ac:dyDescent="0.25">
      <c r="A131" s="41"/>
      <c r="B131" s="49" t="s">
        <v>125</v>
      </c>
      <c r="C131" s="29" t="s">
        <v>126</v>
      </c>
      <c r="D131" s="14"/>
      <c r="E131" s="45"/>
      <c r="F131" s="78">
        <f>D131+E131</f>
        <v>0</v>
      </c>
      <c r="G131" s="45"/>
      <c r="H131" s="14">
        <f>F131+G131</f>
        <v>0</v>
      </c>
      <c r="I131" s="45"/>
      <c r="J131" s="91">
        <f>H131+I131</f>
        <v>0</v>
      </c>
      <c r="K131" s="45"/>
      <c r="L131" s="14">
        <f>J131+K131</f>
        <v>0</v>
      </c>
      <c r="M131" s="36"/>
      <c r="N131" s="14">
        <f>L131+M131</f>
        <v>0</v>
      </c>
    </row>
    <row r="132" spans="1:14" ht="20.25" x14ac:dyDescent="0.25">
      <c r="A132" s="62">
        <v>923</v>
      </c>
      <c r="B132" s="60" t="s">
        <v>16</v>
      </c>
      <c r="C132" s="26"/>
      <c r="D132" s="15">
        <f>SUM(D133)</f>
        <v>0</v>
      </c>
      <c r="E132" s="48">
        <f>SUM(E133)</f>
        <v>0</v>
      </c>
      <c r="F132" s="79">
        <f t="shared" ref="F132:N132" si="111">SUM(F133)</f>
        <v>0</v>
      </c>
      <c r="G132" s="48">
        <f>SUM(G133)</f>
        <v>0</v>
      </c>
      <c r="H132" s="15">
        <f t="shared" si="111"/>
        <v>0</v>
      </c>
      <c r="I132" s="48">
        <f>SUM(I133)</f>
        <v>0</v>
      </c>
      <c r="J132" s="92">
        <f t="shared" si="111"/>
        <v>0</v>
      </c>
      <c r="K132" s="48">
        <f>SUM(K133)</f>
        <v>0</v>
      </c>
      <c r="L132" s="15">
        <f t="shared" si="111"/>
        <v>0</v>
      </c>
      <c r="M132" s="37">
        <f>SUM(M133)</f>
        <v>0</v>
      </c>
      <c r="N132" s="15">
        <f t="shared" si="111"/>
        <v>0</v>
      </c>
    </row>
    <row r="133" spans="1:14" ht="31.5" x14ac:dyDescent="0.25">
      <c r="A133" s="41"/>
      <c r="B133" s="49" t="s">
        <v>125</v>
      </c>
      <c r="C133" s="29" t="s">
        <v>126</v>
      </c>
      <c r="D133" s="14"/>
      <c r="E133" s="45"/>
      <c r="F133" s="78">
        <f>D133+E133</f>
        <v>0</v>
      </c>
      <c r="G133" s="45"/>
      <c r="H133" s="14">
        <f>F133+G133</f>
        <v>0</v>
      </c>
      <c r="I133" s="45"/>
      <c r="J133" s="91">
        <f>H133+I133</f>
        <v>0</v>
      </c>
      <c r="K133" s="45"/>
      <c r="L133" s="14">
        <f>J133+K133</f>
        <v>0</v>
      </c>
      <c r="M133" s="36"/>
      <c r="N133" s="14">
        <f>L133+M133</f>
        <v>0</v>
      </c>
    </row>
    <row r="134" spans="1:14" ht="31.5" x14ac:dyDescent="0.25">
      <c r="A134" s="73"/>
      <c r="B134" s="60" t="s">
        <v>127</v>
      </c>
      <c r="C134" s="26" t="s">
        <v>128</v>
      </c>
      <c r="D134" s="52">
        <f>D135+D137+D139+D141+D143</f>
        <v>0</v>
      </c>
      <c r="E134" s="48">
        <f t="shared" ref="E134:F134" si="112">E135+E137+E139+E141+E143</f>
        <v>-18462.344400000002</v>
      </c>
      <c r="F134" s="77">
        <f t="shared" si="112"/>
        <v>-18462.344400000002</v>
      </c>
      <c r="G134" s="48">
        <f t="shared" ref="G134" si="113">G135+G137+G139+G141+G143</f>
        <v>0</v>
      </c>
      <c r="H134" s="52">
        <f>H135+H137+H139+H141+H143</f>
        <v>-18462.344400000002</v>
      </c>
      <c r="I134" s="48">
        <f t="shared" ref="I134:K134" si="114">I135+I137+I139+I141+I143</f>
        <v>0</v>
      </c>
      <c r="J134" s="90">
        <f>J135+J137+J139+J141+J143</f>
        <v>-18462.344400000002</v>
      </c>
      <c r="K134" s="48">
        <f t="shared" si="114"/>
        <v>0</v>
      </c>
      <c r="L134" s="52">
        <f>L135+L137+L139+L141+L143</f>
        <v>-18462.344400000002</v>
      </c>
      <c r="M134" s="37">
        <f t="shared" ref="M134" si="115">M135+M137+M139+M141+M143</f>
        <v>-68430</v>
      </c>
      <c r="N134" s="52">
        <f>N135+N137+N139+N141+N143</f>
        <v>-86892.344400000002</v>
      </c>
    </row>
    <row r="135" spans="1:14" ht="20.25" x14ac:dyDescent="0.25">
      <c r="A135" s="62">
        <v>912</v>
      </c>
      <c r="B135" s="60" t="s">
        <v>16</v>
      </c>
      <c r="C135" s="26"/>
      <c r="D135" s="15">
        <f>SUM(D136)</f>
        <v>0</v>
      </c>
      <c r="E135" s="48">
        <f t="shared" ref="E135:N135" si="116">SUM(E136)</f>
        <v>-307.30223000000001</v>
      </c>
      <c r="F135" s="79">
        <f t="shared" si="116"/>
        <v>-307.30223000000001</v>
      </c>
      <c r="G135" s="48">
        <f t="shared" si="116"/>
        <v>0</v>
      </c>
      <c r="H135" s="15">
        <f t="shared" si="116"/>
        <v>-307.30223000000001</v>
      </c>
      <c r="I135" s="48">
        <f t="shared" si="116"/>
        <v>0</v>
      </c>
      <c r="J135" s="92">
        <f t="shared" si="116"/>
        <v>-307.30223000000001</v>
      </c>
      <c r="K135" s="48">
        <f t="shared" si="116"/>
        <v>0</v>
      </c>
      <c r="L135" s="15">
        <f t="shared" si="116"/>
        <v>-307.30223000000001</v>
      </c>
      <c r="M135" s="37">
        <f t="shared" si="116"/>
        <v>-68430</v>
      </c>
      <c r="N135" s="15">
        <f t="shared" si="116"/>
        <v>-68737.302230000001</v>
      </c>
    </row>
    <row r="136" spans="1:14" ht="31.5" x14ac:dyDescent="0.25">
      <c r="A136" s="41"/>
      <c r="B136" s="49" t="s">
        <v>129</v>
      </c>
      <c r="C136" s="29" t="s">
        <v>130</v>
      </c>
      <c r="D136" s="14"/>
      <c r="E136" s="45">
        <v>-307.30223000000001</v>
      </c>
      <c r="F136" s="78">
        <f>D136+E136</f>
        <v>-307.30223000000001</v>
      </c>
      <c r="G136" s="45"/>
      <c r="H136" s="14">
        <f>F136+G136</f>
        <v>-307.30223000000001</v>
      </c>
      <c r="I136" s="45"/>
      <c r="J136" s="91">
        <f>H136+I136</f>
        <v>-307.30223000000001</v>
      </c>
      <c r="K136" s="45"/>
      <c r="L136" s="14">
        <f>J136+K136</f>
        <v>-307.30223000000001</v>
      </c>
      <c r="M136" s="36">
        <v>-68430</v>
      </c>
      <c r="N136" s="14">
        <f>L136+M136</f>
        <v>-68737.302230000001</v>
      </c>
    </row>
    <row r="137" spans="1:14" ht="20.25" x14ac:dyDescent="0.25">
      <c r="A137" s="62">
        <v>915</v>
      </c>
      <c r="B137" s="60" t="s">
        <v>16</v>
      </c>
      <c r="C137" s="26"/>
      <c r="D137" s="15">
        <f>SUM(D138)</f>
        <v>0</v>
      </c>
      <c r="E137" s="48">
        <f t="shared" ref="E137:N137" si="117">SUM(E138)</f>
        <v>-1221.1346100000001</v>
      </c>
      <c r="F137" s="79">
        <f t="shared" si="117"/>
        <v>-1221.1346100000001</v>
      </c>
      <c r="G137" s="48">
        <f t="shared" si="117"/>
        <v>0</v>
      </c>
      <c r="H137" s="15">
        <f t="shared" si="117"/>
        <v>-1221.1346100000001</v>
      </c>
      <c r="I137" s="48">
        <f t="shared" si="117"/>
        <v>0</v>
      </c>
      <c r="J137" s="92">
        <f t="shared" si="117"/>
        <v>-1221.1346100000001</v>
      </c>
      <c r="K137" s="48">
        <f t="shared" si="117"/>
        <v>0</v>
      </c>
      <c r="L137" s="15">
        <f t="shared" si="117"/>
        <v>-1221.1346100000001</v>
      </c>
      <c r="M137" s="37">
        <f t="shared" si="117"/>
        <v>0</v>
      </c>
      <c r="N137" s="15">
        <f t="shared" si="117"/>
        <v>-1221.1346100000001</v>
      </c>
    </row>
    <row r="138" spans="1:14" ht="31.5" x14ac:dyDescent="0.25">
      <c r="A138" s="41"/>
      <c r="B138" s="49" t="s">
        <v>129</v>
      </c>
      <c r="C138" s="29" t="s">
        <v>130</v>
      </c>
      <c r="D138" s="14"/>
      <c r="E138" s="45">
        <v>-1221.1346100000001</v>
      </c>
      <c r="F138" s="78">
        <f>D138+E138</f>
        <v>-1221.1346100000001</v>
      </c>
      <c r="G138" s="45"/>
      <c r="H138" s="14">
        <f>F138+G138</f>
        <v>-1221.1346100000001</v>
      </c>
      <c r="I138" s="45"/>
      <c r="J138" s="91">
        <f>H138+I138</f>
        <v>-1221.1346100000001</v>
      </c>
      <c r="K138" s="45"/>
      <c r="L138" s="14">
        <f>J138+K138</f>
        <v>-1221.1346100000001</v>
      </c>
      <c r="M138" s="36"/>
      <c r="N138" s="14">
        <f>L138+M138</f>
        <v>-1221.1346100000001</v>
      </c>
    </row>
    <row r="139" spans="1:14" ht="20.25" x14ac:dyDescent="0.25">
      <c r="A139" s="62">
        <v>918</v>
      </c>
      <c r="B139" s="60" t="s">
        <v>16</v>
      </c>
      <c r="C139" s="26"/>
      <c r="D139" s="15">
        <f>SUM(D140)</f>
        <v>0</v>
      </c>
      <c r="E139" s="48">
        <f t="shared" ref="E139:N139" si="118">SUM(E140)</f>
        <v>-16417.89372</v>
      </c>
      <c r="F139" s="79">
        <f t="shared" si="118"/>
        <v>-16417.89372</v>
      </c>
      <c r="G139" s="48">
        <f t="shared" si="118"/>
        <v>0</v>
      </c>
      <c r="H139" s="15">
        <f t="shared" si="118"/>
        <v>-16417.89372</v>
      </c>
      <c r="I139" s="48">
        <f t="shared" si="118"/>
        <v>0</v>
      </c>
      <c r="J139" s="92">
        <f t="shared" si="118"/>
        <v>-16417.89372</v>
      </c>
      <c r="K139" s="48">
        <f t="shared" si="118"/>
        <v>0</v>
      </c>
      <c r="L139" s="15">
        <f t="shared" si="118"/>
        <v>-16417.89372</v>
      </c>
      <c r="M139" s="37">
        <f t="shared" si="118"/>
        <v>0</v>
      </c>
      <c r="N139" s="15">
        <f t="shared" si="118"/>
        <v>-16417.89372</v>
      </c>
    </row>
    <row r="140" spans="1:14" ht="31.5" x14ac:dyDescent="0.25">
      <c r="A140" s="41"/>
      <c r="B140" s="49" t="s">
        <v>129</v>
      </c>
      <c r="C140" s="29" t="s">
        <v>130</v>
      </c>
      <c r="D140" s="14"/>
      <c r="E140" s="45">
        <v>-16417.89372</v>
      </c>
      <c r="F140" s="78">
        <f>D140+E140</f>
        <v>-16417.89372</v>
      </c>
      <c r="G140" s="45"/>
      <c r="H140" s="14">
        <f>F140+G140</f>
        <v>-16417.89372</v>
      </c>
      <c r="I140" s="45"/>
      <c r="J140" s="91">
        <f>H140+I140</f>
        <v>-16417.89372</v>
      </c>
      <c r="K140" s="45"/>
      <c r="L140" s="14">
        <f>J140+K140</f>
        <v>-16417.89372</v>
      </c>
      <c r="M140" s="36"/>
      <c r="N140" s="14">
        <f>L140+M140</f>
        <v>-16417.89372</v>
      </c>
    </row>
    <row r="141" spans="1:14" ht="20.25" x14ac:dyDescent="0.25">
      <c r="A141" s="62">
        <v>919</v>
      </c>
      <c r="B141" s="60" t="s">
        <v>16</v>
      </c>
      <c r="C141" s="26"/>
      <c r="D141" s="15">
        <f>SUM(D142)</f>
        <v>0</v>
      </c>
      <c r="E141" s="48">
        <f t="shared" ref="E141:N141" si="119">SUM(E142)</f>
        <v>-454.61383999999998</v>
      </c>
      <c r="F141" s="79">
        <f t="shared" si="119"/>
        <v>-454.61383999999998</v>
      </c>
      <c r="G141" s="48">
        <f t="shared" si="119"/>
        <v>0</v>
      </c>
      <c r="H141" s="15">
        <f t="shared" si="119"/>
        <v>-454.61383999999998</v>
      </c>
      <c r="I141" s="48">
        <f t="shared" si="119"/>
        <v>0</v>
      </c>
      <c r="J141" s="92">
        <f t="shared" si="119"/>
        <v>-454.61383999999998</v>
      </c>
      <c r="K141" s="48">
        <f t="shared" si="119"/>
        <v>0</v>
      </c>
      <c r="L141" s="15">
        <f t="shared" si="119"/>
        <v>-454.61383999999998</v>
      </c>
      <c r="M141" s="37">
        <f t="shared" si="119"/>
        <v>0</v>
      </c>
      <c r="N141" s="15">
        <f t="shared" si="119"/>
        <v>-454.61383999999998</v>
      </c>
    </row>
    <row r="142" spans="1:14" ht="31.5" x14ac:dyDescent="0.25">
      <c r="A142" s="41"/>
      <c r="B142" s="49" t="s">
        <v>129</v>
      </c>
      <c r="C142" s="29" t="s">
        <v>130</v>
      </c>
      <c r="D142" s="14"/>
      <c r="E142" s="45">
        <v>-454.61383999999998</v>
      </c>
      <c r="F142" s="78">
        <f>D142+E142</f>
        <v>-454.61383999999998</v>
      </c>
      <c r="G142" s="45"/>
      <c r="H142" s="14">
        <f>F142+G142</f>
        <v>-454.61383999999998</v>
      </c>
      <c r="I142" s="45"/>
      <c r="J142" s="91">
        <f>H142+I142</f>
        <v>-454.61383999999998</v>
      </c>
      <c r="K142" s="45"/>
      <c r="L142" s="14">
        <f>J142+K142</f>
        <v>-454.61383999999998</v>
      </c>
      <c r="M142" s="36"/>
      <c r="N142" s="14">
        <f>L142+M142</f>
        <v>-454.61383999999998</v>
      </c>
    </row>
    <row r="143" spans="1:14" ht="20.25" x14ac:dyDescent="0.25">
      <c r="A143" s="62">
        <v>923</v>
      </c>
      <c r="B143" s="60" t="s">
        <v>16</v>
      </c>
      <c r="C143" s="26"/>
      <c r="D143" s="15">
        <f>SUM(D144)</f>
        <v>0</v>
      </c>
      <c r="E143" s="48">
        <f t="shared" ref="E143:N143" si="120">SUM(E144)</f>
        <v>-61.4</v>
      </c>
      <c r="F143" s="79">
        <f t="shared" si="120"/>
        <v>-61.4</v>
      </c>
      <c r="G143" s="48">
        <f t="shared" si="120"/>
        <v>0</v>
      </c>
      <c r="H143" s="15">
        <f t="shared" si="120"/>
        <v>-61.4</v>
      </c>
      <c r="I143" s="48">
        <f t="shared" si="120"/>
        <v>0</v>
      </c>
      <c r="J143" s="92">
        <f t="shared" si="120"/>
        <v>-61.4</v>
      </c>
      <c r="K143" s="48">
        <f t="shared" si="120"/>
        <v>0</v>
      </c>
      <c r="L143" s="15">
        <f t="shared" si="120"/>
        <v>-61.4</v>
      </c>
      <c r="M143" s="37">
        <f t="shared" si="120"/>
        <v>0</v>
      </c>
      <c r="N143" s="15">
        <f t="shared" si="120"/>
        <v>-61.4</v>
      </c>
    </row>
    <row r="144" spans="1:14" ht="31.5" x14ac:dyDescent="0.25">
      <c r="A144" s="41"/>
      <c r="B144" s="49" t="s">
        <v>129</v>
      </c>
      <c r="C144" s="29" t="s">
        <v>130</v>
      </c>
      <c r="D144" s="14"/>
      <c r="E144" s="45">
        <v>-61.4</v>
      </c>
      <c r="F144" s="78">
        <f>D144+E144</f>
        <v>-61.4</v>
      </c>
      <c r="G144" s="45"/>
      <c r="H144" s="14">
        <f>F144+G144</f>
        <v>-61.4</v>
      </c>
      <c r="I144" s="45"/>
      <c r="J144" s="91">
        <f>H144+I144</f>
        <v>-61.4</v>
      </c>
      <c r="K144" s="45"/>
      <c r="L144" s="14">
        <f>J144+K144</f>
        <v>-61.4</v>
      </c>
      <c r="M144" s="36"/>
      <c r="N144" s="14">
        <f>L144+M144</f>
        <v>-61.4</v>
      </c>
    </row>
    <row r="145" spans="2:242" s="21" customFormat="1" ht="33.75" customHeight="1" x14ac:dyDescent="0.25">
      <c r="B145" s="2"/>
      <c r="C145" s="3"/>
      <c r="D145" s="19"/>
      <c r="E145" s="34"/>
      <c r="F145" s="5"/>
      <c r="G145" s="34"/>
      <c r="H145" s="34"/>
      <c r="I145" s="34"/>
      <c r="J145" s="5"/>
      <c r="K145" s="34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5"/>
      <c r="BM145" s="5"/>
      <c r="BN145" s="5"/>
      <c r="BO145" s="5"/>
      <c r="BP145" s="5"/>
      <c r="BQ145" s="5"/>
      <c r="BR145" s="5"/>
      <c r="BS145" s="5"/>
      <c r="BT145" s="5"/>
      <c r="BU145" s="5"/>
      <c r="BV145" s="5"/>
      <c r="BW145" s="5"/>
      <c r="BX145" s="5"/>
      <c r="BY145" s="5"/>
      <c r="BZ145" s="5"/>
      <c r="CA145" s="5"/>
      <c r="CB145" s="5"/>
      <c r="CC145" s="5"/>
      <c r="CD145" s="5"/>
      <c r="CE145" s="5"/>
      <c r="CF145" s="5"/>
      <c r="CG145" s="5"/>
      <c r="CH145" s="5"/>
      <c r="CI145" s="5"/>
      <c r="CJ145" s="5"/>
      <c r="CK145" s="5"/>
      <c r="CL145" s="5"/>
      <c r="CM145" s="5"/>
      <c r="CN145" s="5"/>
      <c r="CO145" s="5"/>
      <c r="CP145" s="5"/>
      <c r="CQ145" s="5"/>
      <c r="CR145" s="5"/>
      <c r="CS145" s="5"/>
      <c r="CT145" s="5"/>
      <c r="CU145" s="5"/>
      <c r="CV145" s="5"/>
      <c r="CW145" s="5"/>
      <c r="CX145" s="5"/>
      <c r="CY145" s="5"/>
      <c r="CZ145" s="5"/>
      <c r="DA145" s="5"/>
      <c r="DB145" s="5"/>
      <c r="DC145" s="5"/>
      <c r="DD145" s="5"/>
      <c r="DE145" s="5"/>
      <c r="DF145" s="5"/>
      <c r="DG145" s="5"/>
      <c r="DH145" s="5"/>
      <c r="DI145" s="5"/>
      <c r="DJ145" s="5"/>
      <c r="DK145" s="5"/>
      <c r="DL145" s="5"/>
      <c r="DM145" s="5"/>
      <c r="DN145" s="5"/>
      <c r="DO145" s="5"/>
      <c r="DP145" s="5"/>
      <c r="DQ145" s="5"/>
      <c r="DR145" s="5"/>
      <c r="DS145" s="5"/>
      <c r="DT145" s="5"/>
      <c r="DU145" s="5"/>
      <c r="DV145" s="5"/>
      <c r="DW145" s="5"/>
      <c r="DX145" s="5"/>
      <c r="DY145" s="5"/>
      <c r="DZ145" s="5"/>
      <c r="EA145" s="5"/>
      <c r="EB145" s="5"/>
      <c r="EC145" s="5"/>
      <c r="ED145" s="5"/>
      <c r="EE145" s="5"/>
      <c r="EF145" s="5"/>
      <c r="EG145" s="5"/>
      <c r="EH145" s="5"/>
      <c r="EI145" s="5"/>
      <c r="EJ145" s="5"/>
      <c r="EK145" s="5"/>
      <c r="EL145" s="5"/>
      <c r="EM145" s="5"/>
      <c r="EN145" s="5"/>
      <c r="EO145" s="5"/>
      <c r="EP145" s="5"/>
      <c r="EQ145" s="5"/>
      <c r="ER145" s="5"/>
      <c r="ES145" s="5"/>
      <c r="ET145" s="5"/>
      <c r="EU145" s="5"/>
      <c r="EV145" s="5"/>
      <c r="EW145" s="5"/>
      <c r="EX145" s="5"/>
      <c r="EY145" s="5"/>
      <c r="EZ145" s="5"/>
      <c r="FA145" s="5"/>
      <c r="FB145" s="5"/>
      <c r="FC145" s="5"/>
      <c r="FD145" s="5"/>
      <c r="FE145" s="5"/>
      <c r="FF145" s="5"/>
      <c r="FG145" s="5"/>
      <c r="FH145" s="5"/>
      <c r="FI145" s="5"/>
      <c r="FJ145" s="5"/>
      <c r="FK145" s="5"/>
      <c r="FL145" s="5"/>
      <c r="FM145" s="5"/>
      <c r="FN145" s="5"/>
      <c r="FO145" s="5"/>
      <c r="FP145" s="5"/>
      <c r="FQ145" s="5"/>
      <c r="FR145" s="5"/>
      <c r="FS145" s="5"/>
      <c r="FT145" s="5"/>
      <c r="FU145" s="5"/>
      <c r="FV145" s="5"/>
      <c r="FW145" s="5"/>
      <c r="FX145" s="5"/>
      <c r="FY145" s="5"/>
      <c r="FZ145" s="5"/>
      <c r="GA145" s="5"/>
      <c r="GB145" s="5"/>
      <c r="GC145" s="5"/>
      <c r="GD145" s="5"/>
      <c r="GE145" s="5"/>
      <c r="GF145" s="5"/>
      <c r="GG145" s="5"/>
      <c r="GH145" s="5"/>
      <c r="GI145" s="5"/>
      <c r="GJ145" s="5"/>
      <c r="GK145" s="5"/>
      <c r="GL145" s="5"/>
      <c r="GM145" s="5"/>
      <c r="GN145" s="5"/>
      <c r="GO145" s="5"/>
      <c r="GP145" s="5"/>
      <c r="GQ145" s="5"/>
      <c r="GR145" s="5"/>
      <c r="GS145" s="5"/>
      <c r="GT145" s="5"/>
      <c r="GU145" s="5"/>
      <c r="GV145" s="5"/>
      <c r="GW145" s="5"/>
      <c r="GX145" s="5"/>
      <c r="GY145" s="5"/>
      <c r="GZ145" s="5"/>
      <c r="HA145" s="5"/>
      <c r="HB145" s="5"/>
      <c r="HC145" s="5"/>
      <c r="HD145" s="5"/>
      <c r="HE145" s="5"/>
      <c r="HF145" s="5"/>
      <c r="HG145" s="5"/>
      <c r="HH145" s="5"/>
      <c r="HI145" s="5"/>
      <c r="HJ145" s="5"/>
      <c r="HK145" s="5"/>
      <c r="HL145" s="5"/>
      <c r="HM145" s="5"/>
      <c r="HN145" s="5"/>
      <c r="HO145" s="5"/>
      <c r="HP145" s="5"/>
      <c r="HQ145" s="5"/>
      <c r="HR145" s="5"/>
      <c r="HS145" s="5"/>
      <c r="HT145" s="5"/>
      <c r="HU145" s="5"/>
      <c r="HV145" s="5"/>
      <c r="HW145" s="5"/>
      <c r="HX145" s="5"/>
      <c r="HY145" s="5"/>
      <c r="HZ145" s="5"/>
      <c r="IA145" s="5"/>
      <c r="IB145" s="5"/>
      <c r="IC145" s="5"/>
      <c r="ID145" s="5"/>
      <c r="IE145" s="5"/>
      <c r="IF145" s="5"/>
      <c r="IG145" s="5"/>
      <c r="IH145" s="5"/>
    </row>
  </sheetData>
  <mergeCells count="1">
    <mergeCell ref="A17:C17"/>
  </mergeCells>
  <pageMargins left="0.70866141732283472" right="0.31496062992125984" top="0.74803149606299213" bottom="0.74803149606299213" header="0.31496062992125984" footer="0.31496062992125984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 2024</vt:lpstr>
      <vt:lpstr>'МБТ 2024'!Заголовки_для_печати</vt:lpstr>
      <vt:lpstr>'МБТ 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rfu11</dc:creator>
  <cp:lastModifiedBy>RePack by Diakov</cp:lastModifiedBy>
  <cp:lastPrinted>2024-09-12T05:42:20Z</cp:lastPrinted>
  <dcterms:created xsi:type="dcterms:W3CDTF">2023-11-15T08:28:50Z</dcterms:created>
  <dcterms:modified xsi:type="dcterms:W3CDTF">2024-10-23T02:44:46Z</dcterms:modified>
</cp:coreProperties>
</file>