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РЕШЕНИЯ\VII созыв\31 (очередное заседание) 04.06.2025\Отчет за 2024 год от ФУ\проект решения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1" l="1"/>
  <c r="E23" i="1"/>
  <c r="E19" i="1"/>
  <c r="E14" i="1"/>
  <c r="E11" i="1" s="1"/>
  <c r="E10" i="1" s="1"/>
  <c r="E13" i="1"/>
  <c r="E17" i="1" s="1"/>
  <c r="E12" i="1"/>
  <c r="D25" i="1"/>
  <c r="D23" i="1"/>
  <c r="D22" i="1"/>
  <c r="D21" i="1" s="1"/>
  <c r="D19" i="1"/>
  <c r="D14" i="1"/>
  <c r="D13" i="1"/>
  <c r="D12" i="1" s="1"/>
  <c r="D11" i="1" s="1"/>
  <c r="D10" i="1" s="1"/>
  <c r="C25" i="1"/>
  <c r="C23" i="1"/>
  <c r="C22" i="1"/>
  <c r="C21" i="1" s="1"/>
  <c r="C20" i="1"/>
  <c r="C19" i="1" s="1"/>
  <c r="C14" i="1"/>
  <c r="C13" i="1"/>
  <c r="C12" i="1" s="1"/>
  <c r="C11" i="1" s="1"/>
  <c r="C10" i="1" s="1"/>
  <c r="E22" i="1" l="1"/>
  <c r="E21" i="1" s="1"/>
  <c r="E16" i="1"/>
  <c r="D17" i="1"/>
  <c r="D16" i="1" s="1"/>
  <c r="D27" i="1" s="1"/>
  <c r="C18" i="1"/>
  <c r="C17" i="1" s="1"/>
  <c r="C16" i="1" s="1"/>
  <c r="C27" i="1" s="1"/>
  <c r="E27" i="1" l="1"/>
  <c r="G26" i="1"/>
  <c r="F26" i="1"/>
  <c r="G24" i="1"/>
  <c r="F24" i="1"/>
  <c r="G10" i="1" l="1"/>
  <c r="G11" i="1"/>
  <c r="G12" i="1"/>
  <c r="G13" i="1"/>
  <c r="G14" i="1"/>
  <c r="G15" i="1"/>
  <c r="G23" i="1"/>
  <c r="G25" i="1"/>
  <c r="G18" i="1"/>
  <c r="G20" i="1"/>
  <c r="G21" i="1" l="1"/>
  <c r="G22" i="1"/>
  <c r="G17" i="1"/>
  <c r="G27" i="1" l="1"/>
  <c r="G19" i="1"/>
  <c r="G16" i="1"/>
  <c r="F13" i="1"/>
  <c r="F12" i="1"/>
  <c r="F15" i="1" l="1"/>
  <c r="F20" i="1"/>
  <c r="F23" i="1" l="1"/>
  <c r="F25" i="1"/>
  <c r="F19" i="1" l="1"/>
  <c r="F14" i="1"/>
  <c r="F11" i="1"/>
  <c r="F10" i="1"/>
  <c r="F21" i="1" l="1"/>
  <c r="F22" i="1"/>
  <c r="F18" i="1" l="1"/>
  <c r="F17" i="1" l="1"/>
  <c r="F16" i="1" l="1"/>
  <c r="F27" i="1"/>
</calcChain>
</file>

<file path=xl/sharedStrings.xml><?xml version="1.0" encoding="utf-8"?>
<sst xmlns="http://schemas.openxmlformats.org/spreadsheetml/2006/main" count="47" uniqueCount="47">
  <si>
    <t>Код</t>
  </si>
  <si>
    <t>Наименование</t>
  </si>
  <si>
    <t>000 01 03 00 00 00 0000 000</t>
  </si>
  <si>
    <t xml:space="preserve">Бюджетные кредиты от других бюджетов бюджетной системы Российской федерации  </t>
  </si>
  <si>
    <t>000 01 03 01 00 00 0000 000</t>
  </si>
  <si>
    <t>Бюджетные кредиты от других бюджетов бюджетной системы Российской Федерации в валюте Российской Федерации</t>
  </si>
  <si>
    <t>000 01 03 01 00 00 0000 800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</si>
  <si>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
</t>
  </si>
  <si>
    <t>923 01 03 01 00 05 0000 810</t>
  </si>
  <si>
    <t xml:space="preserve">Погашение бюджетами муниципальных районов кредитов от других бюджетов бюджетной системы Российской федерации в валюте Российской Федерации  </t>
  </si>
  <si>
    <t>000 01 05 00 00 00 0000 000</t>
  </si>
  <si>
    <t>Изменение остатков средств на счетах по учету средств бюджета</t>
  </si>
  <si>
    <t>000 01 05 02 00 00 0000 500</t>
  </si>
  <si>
    <t>Увеличение прочих остатков средств бюджетов</t>
  </si>
  <si>
    <t>000 01 05 02 01 05 0000 510</t>
  </si>
  <si>
    <t>Увеличение прочих остатков денежных средств  бюджетов муниципальных районов</t>
  </si>
  <si>
    <t>000 01 05 02 00 00 0000 600</t>
  </si>
  <si>
    <t>Уменьшение прочих остатков средств бюджетов</t>
  </si>
  <si>
    <t>000 01 05 02 01 05 0000 610</t>
  </si>
  <si>
    <t>Уменьшение прочих остатков денежных средств бюджетов муниципальных районов</t>
  </si>
  <si>
    <t>000 01 06 00 00 00  0000 000</t>
  </si>
  <si>
    <t>Иные источники внутреннего финансирования дефицита бюджета</t>
  </si>
  <si>
    <t>000 01 06 05 00 00 0000 000</t>
  </si>
  <si>
    <t>Бюджетные кредиты, предоставляемые внутри страны в валюте Российской Федерации</t>
  </si>
  <si>
    <t>000 01 06 05 00 00 0000 600</t>
  </si>
  <si>
    <t xml:space="preserve">Возврат бюджетных кредитов внутри страны в валюте Российской Федерации </t>
  </si>
  <si>
    <t>923 01 06 05 02 05 0000 640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</si>
  <si>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</si>
  <si>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Итого источников финансирования</t>
  </si>
  <si>
    <t>000 01 06 05 00 00 0000 500</t>
  </si>
  <si>
    <t>Предоставление бюджетных кредитов внутри страны в валюте Российской Федерации</t>
  </si>
  <si>
    <t>000 01 06 05 02 05 0000 540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</si>
  <si>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</si>
  <si>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</si>
  <si>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в валюте Российской Федерации</t>
  </si>
  <si>
    <t>923 01 03 01 00 05 0000 710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</si>
  <si>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</si>
  <si>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Уточненная сводная бюджетная роспись, тыс. руб.</t>
  </si>
  <si>
    <t>% исполнения к сводной бюджетной росписи</t>
  </si>
  <si>
    <t>Приложение № 4</t>
  </si>
  <si>
    <t xml:space="preserve">к Решению Совета депутатов МО "Кабанский район" </t>
  </si>
  <si>
    <t>Источники финансирования дефицита МО "Кабанский район" по кодам классификации источников финансирования дефицитов бюджетов за 2024 год</t>
  </si>
  <si>
    <t>Об исполнении бюджета МО "Кабанский район " за 2024 год"</t>
  </si>
  <si>
    <t>Исполнение за 2024 год, тыс. руб.</t>
  </si>
  <si>
    <t>% исполнения к решению Совета депутатов "О бюджете МО "Кабанский район" на 2024 год"</t>
  </si>
  <si>
    <t>Утверждено решением Совета депутатов "О бюджете МО "Кабанский район" на 2024 год  и плановый период 2025 и 2026 годов" (в редакции от 21.12.2023 г. № 88), тыс. руб.</t>
  </si>
  <si>
    <t>от 04.06.2025 года № 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</si>
</sst>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Calibri"/>
      <family val="2"/>
    </font>
    <font>
      <b/>
      <sz val="12"/>
      <color indexed="8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7" fillId="0" borderId="0" applyBorder="0" applyProtection="0"/>
    <xf numFmtId="0" fontId="4" fillId="0" borderId="0"/>
    <xf numFmtId="0" fontId="4" fillId="0" borderId="0"/>
    <xf numFmtId="0" fontId="11" fillId="0" borderId="0"/>
    <xf numFmtId="164" fontId="12" fillId="3" borderId="0">
      <alignment horizontal="right" vertical="center"/>
    </xf>
    <xf numFmtId="164" fontId="12" fillId="3" borderId="0">
      <alignment horizontal="right" vertical="top"/>
    </xf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" fillId="0" borderId="0" xfId="1" applyFont="1"/>
    <xf numFmtId="0" fontId="1" fillId="0" borderId="0" xfId="1" applyFont="1" applyAlignment="1">
      <alignment horizontal="right"/>
    </xf>
    <xf numFmtId="0" fontId="3" fillId="0" borderId="1" xfId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top"/>
    </xf>
    <xf numFmtId="0" fontId="3" fillId="0" borderId="3" xfId="1" applyFont="1" applyBorder="1"/>
    <xf numFmtId="0" fontId="3" fillId="0" borderId="3" xfId="1" applyFont="1" applyBorder="1" applyAlignment="1">
      <alignment horizontal="left" vertical="top" wrapText="1"/>
    </xf>
    <xf numFmtId="164" fontId="3" fillId="0" borderId="3" xfId="1" applyNumberFormat="1" applyFont="1" applyBorder="1" applyAlignment="1">
      <alignment horizontal="center"/>
    </xf>
    <xf numFmtId="0" fontId="5" fillId="0" borderId="0" xfId="0" applyFont="1"/>
    <xf numFmtId="0" fontId="1" fillId="0" borderId="3" xfId="1" applyFont="1" applyBorder="1"/>
    <xf numFmtId="0" fontId="1" fillId="0" borderId="3" xfId="1" applyFont="1" applyBorder="1" applyAlignment="1">
      <alignment horizontal="left" vertical="top" wrapText="1"/>
    </xf>
    <xf numFmtId="164" fontId="1" fillId="0" borderId="3" xfId="1" applyNumberFormat="1" applyFont="1" applyBorder="1" applyAlignment="1">
      <alignment horizontal="center"/>
    </xf>
    <xf numFmtId="0" fontId="3" fillId="0" borderId="2" xfId="1" applyFont="1" applyBorder="1"/>
    <xf numFmtId="0" fontId="3" fillId="0" borderId="2" xfId="1" applyFont="1" applyBorder="1" applyAlignment="1">
      <alignment horizontal="left" vertical="top" wrapText="1"/>
    </xf>
    <xf numFmtId="164" fontId="3" fillId="0" borderId="2" xfId="1" applyNumberFormat="1" applyFont="1" applyBorder="1" applyAlignment="1">
      <alignment horizontal="center"/>
    </xf>
    <xf numFmtId="0" fontId="1" fillId="0" borderId="2" xfId="1" applyFont="1" applyBorder="1"/>
    <xf numFmtId="0" fontId="1" fillId="0" borderId="2" xfId="1" applyFont="1" applyBorder="1" applyAlignment="1">
      <alignment horizontal="left" vertical="top" wrapText="1"/>
    </xf>
    <xf numFmtId="164" fontId="1" fillId="0" borderId="2" xfId="1" applyNumberFormat="1" applyFont="1" applyBorder="1" applyAlignment="1">
      <alignment horizontal="center"/>
    </xf>
    <xf numFmtId="0" fontId="6" fillId="0" borderId="2" xfId="1" applyFont="1" applyBorder="1"/>
    <xf numFmtId="0" fontId="6" fillId="0" borderId="2" xfId="1" applyFont="1" applyBorder="1" applyAlignment="1">
      <alignment wrapText="1"/>
    </xf>
    <xf numFmtId="164" fontId="6" fillId="0" borderId="2" xfId="1" applyNumberFormat="1" applyFont="1" applyBorder="1" applyAlignment="1">
      <alignment horizontal="center"/>
    </xf>
    <xf numFmtId="0" fontId="8" fillId="0" borderId="0" xfId="2" applyFont="1"/>
    <xf numFmtId="0" fontId="8" fillId="0" borderId="4" xfId="1" applyFont="1" applyBorder="1" applyAlignment="1">
      <alignment wrapText="1"/>
    </xf>
    <xf numFmtId="164" fontId="8" fillId="0" borderId="2" xfId="1" applyNumberFormat="1" applyFont="1" applyBorder="1" applyAlignment="1">
      <alignment horizontal="center"/>
    </xf>
    <xf numFmtId="0" fontId="8" fillId="0" borderId="5" xfId="1" applyFont="1" applyBorder="1"/>
    <xf numFmtId="0" fontId="1" fillId="0" borderId="2" xfId="3" applyFont="1" applyBorder="1" applyAlignment="1">
      <alignment horizontal="left" vertical="center" wrapText="1"/>
    </xf>
    <xf numFmtId="0" fontId="8" fillId="0" borderId="2" xfId="1" applyFont="1" applyBorder="1"/>
    <xf numFmtId="0" fontId="1" fillId="0" borderId="0" xfId="3" applyFont="1"/>
    <xf numFmtId="0" fontId="8" fillId="0" borderId="6" xfId="1" applyFont="1" applyBorder="1"/>
    <xf numFmtId="0" fontId="1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wrapText="1"/>
    </xf>
    <xf numFmtId="164" fontId="8" fillId="0" borderId="7" xfId="1" applyNumberFormat="1" applyFont="1" applyBorder="1" applyAlignment="1">
      <alignment horizontal="center"/>
    </xf>
    <xf numFmtId="0" fontId="9" fillId="0" borderId="3" xfId="0" applyFont="1" applyBorder="1" applyAlignment="1">
      <alignment vertical="center" wrapText="1"/>
    </xf>
    <xf numFmtId="0" fontId="10" fillId="2" borderId="3" xfId="4" applyFont="1" applyFill="1" applyBorder="1" applyAlignment="1">
      <alignment horizontal="center" vertical="center" wrapText="1"/>
    </xf>
    <xf numFmtId="0" fontId="10" fillId="2" borderId="3" xfId="5" applyFont="1" applyFill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/>
    </xf>
    <xf numFmtId="164" fontId="1" fillId="0" borderId="8" xfId="1" applyNumberFormat="1" applyFont="1" applyBorder="1" applyAlignment="1">
      <alignment horizontal="center"/>
    </xf>
    <xf numFmtId="164" fontId="9" fillId="3" borderId="0" xfId="6" applyFont="1">
      <alignment horizontal="right" vertical="center"/>
    </xf>
    <xf numFmtId="164" fontId="9" fillId="3" borderId="0" xfId="7" applyFont="1">
      <alignment horizontal="right" vertical="top"/>
    </xf>
    <xf numFmtId="164" fontId="1" fillId="0" borderId="0" xfId="0" applyNumberFormat="1" applyFont="1"/>
    <xf numFmtId="0" fontId="3" fillId="0" borderId="0" xfId="0" applyFont="1" applyAlignment="1">
      <alignment horizontal="center" vertical="center" wrapText="1"/>
    </xf>
  </cellXfs>
  <cellStyles count="8">
    <cellStyle name="Excel Built-in Normal" xfId="2"/>
    <cellStyle name="xl36" xfId="6"/>
    <cellStyle name="xl37" xfId="7"/>
    <cellStyle name="Обычный" xfId="0" builtinId="0"/>
    <cellStyle name="Обычный 5" xfId="5"/>
    <cellStyle name="Обычный_бюджет 2008г. администраторы источн." xfId="3"/>
    <cellStyle name="Обычный_Копия бюджет 2008г.источники финансирования дефицита б-та." xfId="1"/>
    <cellStyle name="Обычный_Копия бюджет 2008г.источники финансирования дефицита б-та.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workbookViewId="0">
      <selection activeCell="G5" sqref="G5"/>
    </sheetView>
  </sheetViews>
  <sheetFormatPr defaultRowHeight="15.75" x14ac:dyDescent="0.25"/>
  <cols>
    <col min="1" max="1" width="29.28515625" style="1" customWidth="1"/>
    <col min="2" max="2" width="59.42578125" style="1" customWidth="1"/>
    <col min="3" max="5" width="16.28515625" style="1" customWidth="1"/>
    <col min="6" max="6" width="15.85546875" style="1" customWidth="1"/>
    <col min="7" max="7" width="14.42578125" style="1" customWidth="1"/>
    <col min="8" max="8" width="12.7109375" style="1" bestFit="1" customWidth="1"/>
    <col min="9" max="256" width="9.140625" style="1"/>
    <col min="257" max="257" width="31.5703125" style="1" customWidth="1"/>
    <col min="258" max="258" width="57.5703125" style="1" customWidth="1"/>
    <col min="259" max="259" width="16.85546875" style="1" customWidth="1"/>
    <col min="260" max="512" width="9.140625" style="1"/>
    <col min="513" max="513" width="31.5703125" style="1" customWidth="1"/>
    <col min="514" max="514" width="57.5703125" style="1" customWidth="1"/>
    <col min="515" max="515" width="16.85546875" style="1" customWidth="1"/>
    <col min="516" max="768" width="9.140625" style="1"/>
    <col min="769" max="769" width="31.5703125" style="1" customWidth="1"/>
    <col min="770" max="770" width="57.5703125" style="1" customWidth="1"/>
    <col min="771" max="771" width="16.85546875" style="1" customWidth="1"/>
    <col min="772" max="1024" width="9.140625" style="1"/>
    <col min="1025" max="1025" width="31.5703125" style="1" customWidth="1"/>
    <col min="1026" max="1026" width="57.5703125" style="1" customWidth="1"/>
    <col min="1027" max="1027" width="16.85546875" style="1" customWidth="1"/>
    <col min="1028" max="1280" width="9.140625" style="1"/>
    <col min="1281" max="1281" width="31.5703125" style="1" customWidth="1"/>
    <col min="1282" max="1282" width="57.5703125" style="1" customWidth="1"/>
    <col min="1283" max="1283" width="16.85546875" style="1" customWidth="1"/>
    <col min="1284" max="1536" width="9.140625" style="1"/>
    <col min="1537" max="1537" width="31.5703125" style="1" customWidth="1"/>
    <col min="1538" max="1538" width="57.5703125" style="1" customWidth="1"/>
    <col min="1539" max="1539" width="16.85546875" style="1" customWidth="1"/>
    <col min="1540" max="1792" width="9.140625" style="1"/>
    <col min="1793" max="1793" width="31.5703125" style="1" customWidth="1"/>
    <col min="1794" max="1794" width="57.5703125" style="1" customWidth="1"/>
    <col min="1795" max="1795" width="16.85546875" style="1" customWidth="1"/>
    <col min="1796" max="2048" width="9.140625" style="1"/>
    <col min="2049" max="2049" width="31.5703125" style="1" customWidth="1"/>
    <col min="2050" max="2050" width="57.5703125" style="1" customWidth="1"/>
    <col min="2051" max="2051" width="16.85546875" style="1" customWidth="1"/>
    <col min="2052" max="2304" width="9.140625" style="1"/>
    <col min="2305" max="2305" width="31.5703125" style="1" customWidth="1"/>
    <col min="2306" max="2306" width="57.5703125" style="1" customWidth="1"/>
    <col min="2307" max="2307" width="16.85546875" style="1" customWidth="1"/>
    <col min="2308" max="2560" width="9.140625" style="1"/>
    <col min="2561" max="2561" width="31.5703125" style="1" customWidth="1"/>
    <col min="2562" max="2562" width="57.5703125" style="1" customWidth="1"/>
    <col min="2563" max="2563" width="16.85546875" style="1" customWidth="1"/>
    <col min="2564" max="2816" width="9.140625" style="1"/>
    <col min="2817" max="2817" width="31.5703125" style="1" customWidth="1"/>
    <col min="2818" max="2818" width="57.5703125" style="1" customWidth="1"/>
    <col min="2819" max="2819" width="16.85546875" style="1" customWidth="1"/>
    <col min="2820" max="3072" width="9.140625" style="1"/>
    <col min="3073" max="3073" width="31.5703125" style="1" customWidth="1"/>
    <col min="3074" max="3074" width="57.5703125" style="1" customWidth="1"/>
    <col min="3075" max="3075" width="16.85546875" style="1" customWidth="1"/>
    <col min="3076" max="3328" width="9.140625" style="1"/>
    <col min="3329" max="3329" width="31.5703125" style="1" customWidth="1"/>
    <col min="3330" max="3330" width="57.5703125" style="1" customWidth="1"/>
    <col min="3331" max="3331" width="16.85546875" style="1" customWidth="1"/>
    <col min="3332" max="3584" width="9.140625" style="1"/>
    <col min="3585" max="3585" width="31.5703125" style="1" customWidth="1"/>
    <col min="3586" max="3586" width="57.5703125" style="1" customWidth="1"/>
    <col min="3587" max="3587" width="16.85546875" style="1" customWidth="1"/>
    <col min="3588" max="3840" width="9.140625" style="1"/>
    <col min="3841" max="3841" width="31.5703125" style="1" customWidth="1"/>
    <col min="3842" max="3842" width="57.5703125" style="1" customWidth="1"/>
    <col min="3843" max="3843" width="16.85546875" style="1" customWidth="1"/>
    <col min="3844" max="4096" width="9.140625" style="1"/>
    <col min="4097" max="4097" width="31.5703125" style="1" customWidth="1"/>
    <col min="4098" max="4098" width="57.5703125" style="1" customWidth="1"/>
    <col min="4099" max="4099" width="16.85546875" style="1" customWidth="1"/>
    <col min="4100" max="4352" width="9.140625" style="1"/>
    <col min="4353" max="4353" width="31.5703125" style="1" customWidth="1"/>
    <col min="4354" max="4354" width="57.5703125" style="1" customWidth="1"/>
    <col min="4355" max="4355" width="16.85546875" style="1" customWidth="1"/>
    <col min="4356" max="4608" width="9.140625" style="1"/>
    <col min="4609" max="4609" width="31.5703125" style="1" customWidth="1"/>
    <col min="4610" max="4610" width="57.5703125" style="1" customWidth="1"/>
    <col min="4611" max="4611" width="16.85546875" style="1" customWidth="1"/>
    <col min="4612" max="4864" width="9.140625" style="1"/>
    <col min="4865" max="4865" width="31.5703125" style="1" customWidth="1"/>
    <col min="4866" max="4866" width="57.5703125" style="1" customWidth="1"/>
    <col min="4867" max="4867" width="16.85546875" style="1" customWidth="1"/>
    <col min="4868" max="5120" width="9.140625" style="1"/>
    <col min="5121" max="5121" width="31.5703125" style="1" customWidth="1"/>
    <col min="5122" max="5122" width="57.5703125" style="1" customWidth="1"/>
    <col min="5123" max="5123" width="16.85546875" style="1" customWidth="1"/>
    <col min="5124" max="5376" width="9.140625" style="1"/>
    <col min="5377" max="5377" width="31.5703125" style="1" customWidth="1"/>
    <col min="5378" max="5378" width="57.5703125" style="1" customWidth="1"/>
    <col min="5379" max="5379" width="16.85546875" style="1" customWidth="1"/>
    <col min="5380" max="5632" width="9.140625" style="1"/>
    <col min="5633" max="5633" width="31.5703125" style="1" customWidth="1"/>
    <col min="5634" max="5634" width="57.5703125" style="1" customWidth="1"/>
    <col min="5635" max="5635" width="16.85546875" style="1" customWidth="1"/>
    <col min="5636" max="5888" width="9.140625" style="1"/>
    <col min="5889" max="5889" width="31.5703125" style="1" customWidth="1"/>
    <col min="5890" max="5890" width="57.5703125" style="1" customWidth="1"/>
    <col min="5891" max="5891" width="16.85546875" style="1" customWidth="1"/>
    <col min="5892" max="6144" width="9.140625" style="1"/>
    <col min="6145" max="6145" width="31.5703125" style="1" customWidth="1"/>
    <col min="6146" max="6146" width="57.5703125" style="1" customWidth="1"/>
    <col min="6147" max="6147" width="16.85546875" style="1" customWidth="1"/>
    <col min="6148" max="6400" width="9.140625" style="1"/>
    <col min="6401" max="6401" width="31.5703125" style="1" customWidth="1"/>
    <col min="6402" max="6402" width="57.5703125" style="1" customWidth="1"/>
    <col min="6403" max="6403" width="16.85546875" style="1" customWidth="1"/>
    <col min="6404" max="6656" width="9.140625" style="1"/>
    <col min="6657" max="6657" width="31.5703125" style="1" customWidth="1"/>
    <col min="6658" max="6658" width="57.5703125" style="1" customWidth="1"/>
    <col min="6659" max="6659" width="16.85546875" style="1" customWidth="1"/>
    <col min="6660" max="6912" width="9.140625" style="1"/>
    <col min="6913" max="6913" width="31.5703125" style="1" customWidth="1"/>
    <col min="6914" max="6914" width="57.5703125" style="1" customWidth="1"/>
    <col min="6915" max="6915" width="16.85546875" style="1" customWidth="1"/>
    <col min="6916" max="7168" width="9.140625" style="1"/>
    <col min="7169" max="7169" width="31.5703125" style="1" customWidth="1"/>
    <col min="7170" max="7170" width="57.5703125" style="1" customWidth="1"/>
    <col min="7171" max="7171" width="16.85546875" style="1" customWidth="1"/>
    <col min="7172" max="7424" width="9.140625" style="1"/>
    <col min="7425" max="7425" width="31.5703125" style="1" customWidth="1"/>
    <col min="7426" max="7426" width="57.5703125" style="1" customWidth="1"/>
    <col min="7427" max="7427" width="16.85546875" style="1" customWidth="1"/>
    <col min="7428" max="7680" width="9.140625" style="1"/>
    <col min="7681" max="7681" width="31.5703125" style="1" customWidth="1"/>
    <col min="7682" max="7682" width="57.5703125" style="1" customWidth="1"/>
    <col min="7683" max="7683" width="16.85546875" style="1" customWidth="1"/>
    <col min="7684" max="7936" width="9.140625" style="1"/>
    <col min="7937" max="7937" width="31.5703125" style="1" customWidth="1"/>
    <col min="7938" max="7938" width="57.5703125" style="1" customWidth="1"/>
    <col min="7939" max="7939" width="16.85546875" style="1" customWidth="1"/>
    <col min="7940" max="8192" width="9.140625" style="1"/>
    <col min="8193" max="8193" width="31.5703125" style="1" customWidth="1"/>
    <col min="8194" max="8194" width="57.5703125" style="1" customWidth="1"/>
    <col min="8195" max="8195" width="16.85546875" style="1" customWidth="1"/>
    <col min="8196" max="8448" width="9.140625" style="1"/>
    <col min="8449" max="8449" width="31.5703125" style="1" customWidth="1"/>
    <col min="8450" max="8450" width="57.5703125" style="1" customWidth="1"/>
    <col min="8451" max="8451" width="16.85546875" style="1" customWidth="1"/>
    <col min="8452" max="8704" width="9.140625" style="1"/>
    <col min="8705" max="8705" width="31.5703125" style="1" customWidth="1"/>
    <col min="8706" max="8706" width="57.5703125" style="1" customWidth="1"/>
    <col min="8707" max="8707" width="16.85546875" style="1" customWidth="1"/>
    <col min="8708" max="8960" width="9.140625" style="1"/>
    <col min="8961" max="8961" width="31.5703125" style="1" customWidth="1"/>
    <col min="8962" max="8962" width="57.5703125" style="1" customWidth="1"/>
    <col min="8963" max="8963" width="16.85546875" style="1" customWidth="1"/>
    <col min="8964" max="9216" width="9.140625" style="1"/>
    <col min="9217" max="9217" width="31.5703125" style="1" customWidth="1"/>
    <col min="9218" max="9218" width="57.5703125" style="1" customWidth="1"/>
    <col min="9219" max="9219" width="16.85546875" style="1" customWidth="1"/>
    <col min="9220" max="9472" width="9.140625" style="1"/>
    <col min="9473" max="9473" width="31.5703125" style="1" customWidth="1"/>
    <col min="9474" max="9474" width="57.5703125" style="1" customWidth="1"/>
    <col min="9475" max="9475" width="16.85546875" style="1" customWidth="1"/>
    <col min="9476" max="9728" width="9.140625" style="1"/>
    <col min="9729" max="9729" width="31.5703125" style="1" customWidth="1"/>
    <col min="9730" max="9730" width="57.5703125" style="1" customWidth="1"/>
    <col min="9731" max="9731" width="16.85546875" style="1" customWidth="1"/>
    <col min="9732" max="9984" width="9.140625" style="1"/>
    <col min="9985" max="9985" width="31.5703125" style="1" customWidth="1"/>
    <col min="9986" max="9986" width="57.5703125" style="1" customWidth="1"/>
    <col min="9987" max="9987" width="16.85546875" style="1" customWidth="1"/>
    <col min="9988" max="10240" width="9.140625" style="1"/>
    <col min="10241" max="10241" width="31.5703125" style="1" customWidth="1"/>
    <col min="10242" max="10242" width="57.5703125" style="1" customWidth="1"/>
    <col min="10243" max="10243" width="16.85546875" style="1" customWidth="1"/>
    <col min="10244" max="10496" width="9.140625" style="1"/>
    <col min="10497" max="10497" width="31.5703125" style="1" customWidth="1"/>
    <col min="10498" max="10498" width="57.5703125" style="1" customWidth="1"/>
    <col min="10499" max="10499" width="16.85546875" style="1" customWidth="1"/>
    <col min="10500" max="10752" width="9.140625" style="1"/>
    <col min="10753" max="10753" width="31.5703125" style="1" customWidth="1"/>
    <col min="10754" max="10754" width="57.5703125" style="1" customWidth="1"/>
    <col min="10755" max="10755" width="16.85546875" style="1" customWidth="1"/>
    <col min="10756" max="11008" width="9.140625" style="1"/>
    <col min="11009" max="11009" width="31.5703125" style="1" customWidth="1"/>
    <col min="11010" max="11010" width="57.5703125" style="1" customWidth="1"/>
    <col min="11011" max="11011" width="16.85546875" style="1" customWidth="1"/>
    <col min="11012" max="11264" width="9.140625" style="1"/>
    <col min="11265" max="11265" width="31.5703125" style="1" customWidth="1"/>
    <col min="11266" max="11266" width="57.5703125" style="1" customWidth="1"/>
    <col min="11267" max="11267" width="16.85546875" style="1" customWidth="1"/>
    <col min="11268" max="11520" width="9.140625" style="1"/>
    <col min="11521" max="11521" width="31.5703125" style="1" customWidth="1"/>
    <col min="11522" max="11522" width="57.5703125" style="1" customWidth="1"/>
    <col min="11523" max="11523" width="16.85546875" style="1" customWidth="1"/>
    <col min="11524" max="11776" width="9.140625" style="1"/>
    <col min="11777" max="11777" width="31.5703125" style="1" customWidth="1"/>
    <col min="11778" max="11778" width="57.5703125" style="1" customWidth="1"/>
    <col min="11779" max="11779" width="16.85546875" style="1" customWidth="1"/>
    <col min="11780" max="12032" width="9.140625" style="1"/>
    <col min="12033" max="12033" width="31.5703125" style="1" customWidth="1"/>
    <col min="12034" max="12034" width="57.5703125" style="1" customWidth="1"/>
    <col min="12035" max="12035" width="16.85546875" style="1" customWidth="1"/>
    <col min="12036" max="12288" width="9.140625" style="1"/>
    <col min="12289" max="12289" width="31.5703125" style="1" customWidth="1"/>
    <col min="12290" max="12290" width="57.5703125" style="1" customWidth="1"/>
    <col min="12291" max="12291" width="16.85546875" style="1" customWidth="1"/>
    <col min="12292" max="12544" width="9.140625" style="1"/>
    <col min="12545" max="12545" width="31.5703125" style="1" customWidth="1"/>
    <col min="12546" max="12546" width="57.5703125" style="1" customWidth="1"/>
    <col min="12547" max="12547" width="16.85546875" style="1" customWidth="1"/>
    <col min="12548" max="12800" width="9.140625" style="1"/>
    <col min="12801" max="12801" width="31.5703125" style="1" customWidth="1"/>
    <col min="12802" max="12802" width="57.5703125" style="1" customWidth="1"/>
    <col min="12803" max="12803" width="16.85546875" style="1" customWidth="1"/>
    <col min="12804" max="13056" width="9.140625" style="1"/>
    <col min="13057" max="13057" width="31.5703125" style="1" customWidth="1"/>
    <col min="13058" max="13058" width="57.5703125" style="1" customWidth="1"/>
    <col min="13059" max="13059" width="16.85546875" style="1" customWidth="1"/>
    <col min="13060" max="13312" width="9.140625" style="1"/>
    <col min="13313" max="13313" width="31.5703125" style="1" customWidth="1"/>
    <col min="13314" max="13314" width="57.5703125" style="1" customWidth="1"/>
    <col min="13315" max="13315" width="16.85546875" style="1" customWidth="1"/>
    <col min="13316" max="13568" width="9.140625" style="1"/>
    <col min="13569" max="13569" width="31.5703125" style="1" customWidth="1"/>
    <col min="13570" max="13570" width="57.5703125" style="1" customWidth="1"/>
    <col min="13571" max="13571" width="16.85546875" style="1" customWidth="1"/>
    <col min="13572" max="13824" width="9.140625" style="1"/>
    <col min="13825" max="13825" width="31.5703125" style="1" customWidth="1"/>
    <col min="13826" max="13826" width="57.5703125" style="1" customWidth="1"/>
    <col min="13827" max="13827" width="16.85546875" style="1" customWidth="1"/>
    <col min="13828" max="14080" width="9.140625" style="1"/>
    <col min="14081" max="14081" width="31.5703125" style="1" customWidth="1"/>
    <col min="14082" max="14082" width="57.5703125" style="1" customWidth="1"/>
    <col min="14083" max="14083" width="16.85546875" style="1" customWidth="1"/>
    <col min="14084" max="14336" width="9.140625" style="1"/>
    <col min="14337" max="14337" width="31.5703125" style="1" customWidth="1"/>
    <col min="14338" max="14338" width="57.5703125" style="1" customWidth="1"/>
    <col min="14339" max="14339" width="16.85546875" style="1" customWidth="1"/>
    <col min="14340" max="14592" width="9.140625" style="1"/>
    <col min="14593" max="14593" width="31.5703125" style="1" customWidth="1"/>
    <col min="14594" max="14594" width="57.5703125" style="1" customWidth="1"/>
    <col min="14595" max="14595" width="16.85546875" style="1" customWidth="1"/>
    <col min="14596" max="14848" width="9.140625" style="1"/>
    <col min="14849" max="14849" width="31.5703125" style="1" customWidth="1"/>
    <col min="14850" max="14850" width="57.5703125" style="1" customWidth="1"/>
    <col min="14851" max="14851" width="16.85546875" style="1" customWidth="1"/>
    <col min="14852" max="15104" width="9.140625" style="1"/>
    <col min="15105" max="15105" width="31.5703125" style="1" customWidth="1"/>
    <col min="15106" max="15106" width="57.5703125" style="1" customWidth="1"/>
    <col min="15107" max="15107" width="16.85546875" style="1" customWidth="1"/>
    <col min="15108" max="15360" width="9.140625" style="1"/>
    <col min="15361" max="15361" width="31.5703125" style="1" customWidth="1"/>
    <col min="15362" max="15362" width="57.5703125" style="1" customWidth="1"/>
    <col min="15363" max="15363" width="16.85546875" style="1" customWidth="1"/>
    <col min="15364" max="15616" width="9.140625" style="1"/>
    <col min="15617" max="15617" width="31.5703125" style="1" customWidth="1"/>
    <col min="15618" max="15618" width="57.5703125" style="1" customWidth="1"/>
    <col min="15619" max="15619" width="16.85546875" style="1" customWidth="1"/>
    <col min="15620" max="15872" width="9.140625" style="1"/>
    <col min="15873" max="15873" width="31.5703125" style="1" customWidth="1"/>
    <col min="15874" max="15874" width="57.5703125" style="1" customWidth="1"/>
    <col min="15875" max="15875" width="16.85546875" style="1" customWidth="1"/>
    <col min="15876" max="16128" width="9.140625" style="1"/>
    <col min="16129" max="16129" width="31.5703125" style="1" customWidth="1"/>
    <col min="16130" max="16130" width="57.5703125" style="1" customWidth="1"/>
    <col min="16131" max="16131" width="16.85546875" style="1" customWidth="1"/>
    <col min="16132" max="16384" width="9.140625" style="1"/>
  </cols>
  <sheetData>
    <row r="1" spans="1:7" x14ac:dyDescent="0.25">
      <c r="C1" s="2"/>
      <c r="G1" s="45" t="s">
        <v>39</v>
      </c>
    </row>
    <row r="2" spans="1:7" x14ac:dyDescent="0.25">
      <c r="C2" s="2"/>
      <c r="G2" s="46" t="s">
        <v>40</v>
      </c>
    </row>
    <row r="3" spans="1:7" x14ac:dyDescent="0.25">
      <c r="C3" s="3"/>
      <c r="G3" s="46" t="s">
        <v>42</v>
      </c>
    </row>
    <row r="4" spans="1:7" x14ac:dyDescent="0.25">
      <c r="A4" s="4"/>
      <c r="C4" s="3"/>
      <c r="G4" s="46" t="s">
        <v>46</v>
      </c>
    </row>
    <row r="5" spans="1:7" x14ac:dyDescent="0.25">
      <c r="A5" s="5"/>
      <c r="B5" s="5"/>
      <c r="C5" s="6"/>
    </row>
    <row r="6" spans="1:7" ht="15.75" customHeight="1" x14ac:dyDescent="0.25">
      <c r="A6" s="48" t="s">
        <v>41</v>
      </c>
      <c r="B6" s="48"/>
      <c r="C6" s="48"/>
      <c r="D6" s="48"/>
      <c r="E6" s="48"/>
      <c r="F6" s="48"/>
      <c r="G6" s="48"/>
    </row>
    <row r="7" spans="1:7" x14ac:dyDescent="0.25">
      <c r="A7" s="7"/>
      <c r="B7" s="7"/>
      <c r="C7" s="8"/>
    </row>
    <row r="8" spans="1:7" x14ac:dyDescent="0.25">
      <c r="A8" s="9"/>
      <c r="B8" s="9"/>
      <c r="C8" s="10"/>
      <c r="D8" s="10"/>
      <c r="E8" s="10"/>
      <c r="F8" s="10"/>
      <c r="G8" s="10"/>
    </row>
    <row r="9" spans="1:7" ht="195" x14ac:dyDescent="0.25">
      <c r="A9" s="11" t="s">
        <v>0</v>
      </c>
      <c r="B9" s="12" t="s">
        <v>1</v>
      </c>
      <c r="C9" s="41" t="s">
        <v>45</v>
      </c>
      <c r="D9" s="42" t="s">
        <v>37</v>
      </c>
      <c r="E9" s="42" t="s">
        <v>43</v>
      </c>
      <c r="F9" s="42" t="s">
        <v>44</v>
      </c>
      <c r="G9" s="42" t="s">
        <v>38</v>
      </c>
    </row>
    <row r="10" spans="1:7" s="16" customFormat="1" ht="31.5" x14ac:dyDescent="0.25">
      <c r="A10" s="13" t="s">
        <v>2</v>
      </c>
      <c r="B10" s="14" t="s">
        <v>3</v>
      </c>
      <c r="C10" s="15">
        <f>C11</f>
        <v>12002.2</v>
      </c>
      <c r="D10" s="15">
        <f>D11</f>
        <v>12002.2</v>
      </c>
      <c r="E10" s="15">
        <f>E11</f>
        <v>12002.2</v>
      </c>
      <c r="F10" s="43">
        <f>E10/C10*100</f>
        <v>100</v>
      </c>
      <c r="G10" s="15">
        <f>E10/D10*100</f>
        <v>100</v>
      </c>
    </row>
    <row r="11" spans="1:7" s="16" customFormat="1" ht="47.25" x14ac:dyDescent="0.25">
      <c r="A11" s="17" t="s">
        <v>4</v>
      </c>
      <c r="B11" s="18" t="s">
        <v>5</v>
      </c>
      <c r="C11" s="19">
        <f>-C14+C12</f>
        <v>12002.2</v>
      </c>
      <c r="D11" s="19">
        <f>-D14+D12</f>
        <v>12002.2</v>
      </c>
      <c r="E11" s="19">
        <f>-E14+E12</f>
        <v>12002.2</v>
      </c>
      <c r="F11" s="44">
        <f>E11/C11*100</f>
        <v>100</v>
      </c>
      <c r="G11" s="19">
        <f>E11/D11*100</f>
        <v>100</v>
      </c>
    </row>
    <row r="12" spans="1:7" s="16" customFormat="1" ht="47.25" x14ac:dyDescent="0.25">
      <c r="A12" s="17" t="s">
        <v>33</v>
      </c>
      <c r="B12" s="18" t="s">
        <v>34</v>
      </c>
      <c r="C12" s="19">
        <f>C13</f>
        <v>35305.9</v>
      </c>
      <c r="D12" s="19">
        <f>D13</f>
        <v>35305.9</v>
      </c>
      <c r="E12" s="19">
        <f>E13</f>
        <v>35305.9</v>
      </c>
      <c r="F12" s="44">
        <f t="shared" ref="F12:F15" si="0">E12/C12*100</f>
        <v>100</v>
      </c>
      <c r="G12" s="19">
        <f t="shared" ref="G12:G15" si="1">E12/D12*100</f>
        <v>100</v>
      </c>
    </row>
    <row r="13" spans="1:7" s="16" customFormat="1" ht="63" x14ac:dyDescent="0.25">
      <c r="A13" s="17" t="s">
        <v>35</v>
      </c>
      <c r="B13" s="18" t="s">
        <v>36</v>
      </c>
      <c r="C13" s="19">
        <f>20000+10305.9+5000</f>
        <v>35305.9</v>
      </c>
      <c r="D13" s="19">
        <f>20000+10305.9+5000</f>
        <v>35305.9</v>
      </c>
      <c r="E13" s="19">
        <f>20000+10305.9+5000</f>
        <v>35305.9</v>
      </c>
      <c r="F13" s="44">
        <f t="shared" si="0"/>
        <v>100</v>
      </c>
      <c r="G13" s="19">
        <f t="shared" si="1"/>
        <v>100</v>
      </c>
    </row>
    <row r="14" spans="1:7" s="16" customFormat="1" ht="63" x14ac:dyDescent="0.25">
      <c r="A14" s="17" t="s">
        <v>6</v>
      </c>
      <c r="B14" s="18" t="s">
        <v>7</v>
      </c>
      <c r="C14" s="19">
        <f>C15</f>
        <v>23303.7</v>
      </c>
      <c r="D14" s="19">
        <f>D15</f>
        <v>23303.7</v>
      </c>
      <c r="E14" s="19">
        <f>E15</f>
        <v>23303.7</v>
      </c>
      <c r="F14" s="44">
        <f t="shared" si="0"/>
        <v>100</v>
      </c>
      <c r="G14" s="19">
        <f t="shared" si="1"/>
        <v>100</v>
      </c>
    </row>
    <row r="15" spans="1:7" s="16" customFormat="1" ht="47.25" x14ac:dyDescent="0.25">
      <c r="A15" s="17" t="s">
        <v>8</v>
      </c>
      <c r="B15" s="18" t="s">
        <v>9</v>
      </c>
      <c r="C15" s="19">
        <v>23303.7</v>
      </c>
      <c r="D15" s="19">
        <v>23303.7</v>
      </c>
      <c r="E15" s="19">
        <v>23303.7</v>
      </c>
      <c r="F15" s="44">
        <f t="shared" si="0"/>
        <v>100</v>
      </c>
      <c r="G15" s="19">
        <f t="shared" si="1"/>
        <v>100</v>
      </c>
    </row>
    <row r="16" spans="1:7" ht="31.5" x14ac:dyDescent="0.25">
      <c r="A16" s="20" t="s">
        <v>10</v>
      </c>
      <c r="B16" s="21" t="s">
        <v>11</v>
      </c>
      <c r="C16" s="22">
        <f>C19+C17</f>
        <v>177679.70000000019</v>
      </c>
      <c r="D16" s="22">
        <f>D19+D17</f>
        <v>177679.70000000019</v>
      </c>
      <c r="E16" s="22">
        <f>E19+E17</f>
        <v>117423.70000000019</v>
      </c>
      <c r="F16" s="43">
        <f>E16/C16*100</f>
        <v>66.087290782233453</v>
      </c>
      <c r="G16" s="15">
        <f>E16/D16*100</f>
        <v>66.087290782233453</v>
      </c>
    </row>
    <row r="17" spans="1:8" x14ac:dyDescent="0.25">
      <c r="A17" s="23" t="s">
        <v>12</v>
      </c>
      <c r="B17" s="24" t="s">
        <v>13</v>
      </c>
      <c r="C17" s="25">
        <f>C18</f>
        <v>-2431577.6</v>
      </c>
      <c r="D17" s="25">
        <f>D18</f>
        <v>-2519597</v>
      </c>
      <c r="E17" s="25">
        <f>E18</f>
        <v>-2418709.4</v>
      </c>
      <c r="F17" s="44">
        <f t="shared" ref="F17:F20" si="2">E17/C17*100</f>
        <v>99.470788018445305</v>
      </c>
      <c r="G17" s="19">
        <f t="shared" ref="G17:G20" si="3">E17/D17*100</f>
        <v>95.995883468665824</v>
      </c>
    </row>
    <row r="18" spans="1:8" ht="31.5" x14ac:dyDescent="0.25">
      <c r="A18" s="23" t="s">
        <v>14</v>
      </c>
      <c r="B18" s="24" t="s">
        <v>15</v>
      </c>
      <c r="C18" s="25">
        <f>-2394934.7-C25-C13</f>
        <v>-2431577.6</v>
      </c>
      <c r="D18" s="25">
        <v>-2519597</v>
      </c>
      <c r="E18" s="25">
        <v>-2418709.4</v>
      </c>
      <c r="F18" s="44">
        <f t="shared" si="2"/>
        <v>99.470788018445305</v>
      </c>
      <c r="G18" s="19">
        <f t="shared" si="3"/>
        <v>95.995883468665824</v>
      </c>
      <c r="H18" s="47"/>
    </row>
    <row r="19" spans="1:8" x14ac:dyDescent="0.25">
      <c r="A19" s="23" t="s">
        <v>16</v>
      </c>
      <c r="B19" s="24" t="s">
        <v>17</v>
      </c>
      <c r="C19" s="25">
        <f>C20</f>
        <v>2609257.3000000003</v>
      </c>
      <c r="D19" s="25">
        <f>D20</f>
        <v>2697276.7</v>
      </c>
      <c r="E19" s="25">
        <f>E20</f>
        <v>2536133.1</v>
      </c>
      <c r="F19" s="44">
        <f t="shared" si="2"/>
        <v>97.197509038299899</v>
      </c>
      <c r="G19" s="19">
        <f t="shared" si="3"/>
        <v>94.025692655113943</v>
      </c>
      <c r="H19" s="47"/>
    </row>
    <row r="20" spans="1:8" ht="31.5" x14ac:dyDescent="0.25">
      <c r="A20" s="23" t="s">
        <v>18</v>
      </c>
      <c r="B20" s="24" t="s">
        <v>19</v>
      </c>
      <c r="C20" s="25">
        <f>2584953.6+C15+C24</f>
        <v>2609257.3000000003</v>
      </c>
      <c r="D20" s="25">
        <v>2697276.7</v>
      </c>
      <c r="E20" s="25">
        <v>2536133.1</v>
      </c>
      <c r="F20" s="44">
        <f t="shared" si="2"/>
        <v>97.197509038299899</v>
      </c>
      <c r="G20" s="19">
        <f t="shared" si="3"/>
        <v>94.025692655113943</v>
      </c>
      <c r="H20" s="47"/>
    </row>
    <row r="21" spans="1:8" s="29" customFormat="1" ht="31.5" x14ac:dyDescent="0.25">
      <c r="A21" s="26" t="s">
        <v>20</v>
      </c>
      <c r="B21" s="27" t="s">
        <v>21</v>
      </c>
      <c r="C21" s="28">
        <f>C22</f>
        <v>337</v>
      </c>
      <c r="D21" s="28">
        <f>D22</f>
        <v>337</v>
      </c>
      <c r="E21" s="28">
        <f>E22</f>
        <v>337</v>
      </c>
      <c r="F21" s="43">
        <f>E21/C21*100</f>
        <v>100</v>
      </c>
      <c r="G21" s="15">
        <f>E21/D21*100</f>
        <v>100</v>
      </c>
    </row>
    <row r="22" spans="1:8" s="29" customFormat="1" ht="31.5" x14ac:dyDescent="0.25">
      <c r="A22" s="36" t="s">
        <v>22</v>
      </c>
      <c r="B22" s="30" t="s">
        <v>23</v>
      </c>
      <c r="C22" s="31">
        <f>C25-C23</f>
        <v>337</v>
      </c>
      <c r="D22" s="31">
        <f>D25-D23</f>
        <v>337</v>
      </c>
      <c r="E22" s="31">
        <f>E25-E23</f>
        <v>337</v>
      </c>
      <c r="F22" s="44">
        <f t="shared" ref="F22:F26" si="4">E22/C22*100</f>
        <v>100</v>
      </c>
      <c r="G22" s="19">
        <f t="shared" ref="G22:G26" si="5">E22/D22*100</f>
        <v>100</v>
      </c>
    </row>
    <row r="23" spans="1:8" s="29" customFormat="1" ht="31.5" x14ac:dyDescent="0.25">
      <c r="A23" s="37" t="s">
        <v>29</v>
      </c>
      <c r="B23" s="38" t="s">
        <v>30</v>
      </c>
      <c r="C23" s="39">
        <f>C24</f>
        <v>1000</v>
      </c>
      <c r="D23" s="39">
        <f>D24</f>
        <v>1000</v>
      </c>
      <c r="E23" s="39">
        <f>E24</f>
        <v>0</v>
      </c>
      <c r="F23" s="44">
        <f t="shared" si="4"/>
        <v>0</v>
      </c>
      <c r="G23" s="19">
        <f t="shared" si="5"/>
        <v>0</v>
      </c>
    </row>
    <row r="24" spans="1:8" s="29" customFormat="1" ht="63" x14ac:dyDescent="0.25">
      <c r="A24" s="37" t="s">
        <v>31</v>
      </c>
      <c r="B24" s="40" t="s">
        <v>32</v>
      </c>
      <c r="C24" s="39">
        <v>1000</v>
      </c>
      <c r="D24" s="39">
        <v>1000</v>
      </c>
      <c r="E24" s="39">
        <v>0</v>
      </c>
      <c r="F24" s="44">
        <f t="shared" si="4"/>
        <v>0</v>
      </c>
      <c r="G24" s="19">
        <f t="shared" si="5"/>
        <v>0</v>
      </c>
    </row>
    <row r="25" spans="1:8" s="29" customFormat="1" ht="31.5" x14ac:dyDescent="0.25">
      <c r="A25" s="32" t="s">
        <v>24</v>
      </c>
      <c r="B25" s="33" t="s">
        <v>25</v>
      </c>
      <c r="C25" s="31">
        <f>C26</f>
        <v>1337</v>
      </c>
      <c r="D25" s="31">
        <f>D26</f>
        <v>1337</v>
      </c>
      <c r="E25" s="31">
        <f>E26</f>
        <v>337</v>
      </c>
      <c r="F25" s="44">
        <f t="shared" si="4"/>
        <v>25.205684367988034</v>
      </c>
      <c r="G25" s="19">
        <f t="shared" si="5"/>
        <v>25.205684367988034</v>
      </c>
    </row>
    <row r="26" spans="1:8" s="29" customFormat="1" ht="63" x14ac:dyDescent="0.25">
      <c r="A26" s="34" t="s">
        <v>26</v>
      </c>
      <c r="B26" s="33" t="s">
        <v>27</v>
      </c>
      <c r="C26" s="31">
        <v>1337</v>
      </c>
      <c r="D26" s="31">
        <v>1337</v>
      </c>
      <c r="E26" s="31">
        <v>337</v>
      </c>
      <c r="F26" s="44">
        <f t="shared" si="4"/>
        <v>25.205684367988034</v>
      </c>
      <c r="G26" s="19">
        <f t="shared" si="5"/>
        <v>25.205684367988034</v>
      </c>
    </row>
    <row r="27" spans="1:8" x14ac:dyDescent="0.25">
      <c r="A27" s="20"/>
      <c r="B27" s="21" t="s">
        <v>28</v>
      </c>
      <c r="C27" s="22">
        <f>C16+C21+C10</f>
        <v>190018.9000000002</v>
      </c>
      <c r="D27" s="22">
        <f>D16+D21+D10</f>
        <v>190018.9000000002</v>
      </c>
      <c r="E27" s="22">
        <f>E16+E21+E10</f>
        <v>129762.90000000018</v>
      </c>
      <c r="F27" s="43">
        <f>E27/C27*100</f>
        <v>68.289470152705888</v>
      </c>
      <c r="G27" s="15">
        <f>E27/D27*100</f>
        <v>68.289470152705888</v>
      </c>
    </row>
    <row r="28" spans="1:8" x14ac:dyDescent="0.25">
      <c r="A28" s="9"/>
      <c r="B28" s="9"/>
      <c r="C28" s="9"/>
    </row>
    <row r="29" spans="1:8" x14ac:dyDescent="0.25">
      <c r="A29" s="9"/>
      <c r="B29" s="9"/>
      <c r="C29" s="9"/>
    </row>
    <row r="30" spans="1:8" x14ac:dyDescent="0.25">
      <c r="A30" s="9"/>
      <c r="B30" s="9"/>
      <c r="C30" s="9"/>
    </row>
    <row r="31" spans="1:8" x14ac:dyDescent="0.25">
      <c r="A31" s="9"/>
      <c r="B31" s="9"/>
      <c r="C31" s="9"/>
    </row>
    <row r="32" spans="1:8" x14ac:dyDescent="0.25">
      <c r="A32" s="9"/>
      <c r="B32" s="35"/>
      <c r="C32" s="9"/>
    </row>
    <row r="33" spans="1:3" x14ac:dyDescent="0.25">
      <c r="A33" s="9"/>
      <c r="B33" s="35"/>
      <c r="C33" s="9"/>
    </row>
    <row r="34" spans="1:3" x14ac:dyDescent="0.25">
      <c r="A34" s="9"/>
      <c r="B34" s="9"/>
      <c r="C34" s="9"/>
    </row>
    <row r="35" spans="1:3" x14ac:dyDescent="0.25">
      <c r="B35" s="9"/>
      <c r="C35" s="9"/>
    </row>
  </sheetData>
  <mergeCells count="1">
    <mergeCell ref="A6:G6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rfu13</dc:creator>
  <cp:lastModifiedBy>RePack by Diakov</cp:lastModifiedBy>
  <cp:lastPrinted>2024-04-24T06:31:13Z</cp:lastPrinted>
  <dcterms:created xsi:type="dcterms:W3CDTF">2020-11-09T06:46:01Z</dcterms:created>
  <dcterms:modified xsi:type="dcterms:W3CDTF">2025-06-05T03:21:15Z</dcterms:modified>
</cp:coreProperties>
</file>