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J:\temp\Смолина МВ\САЙТ\П 900\"/>
    </mc:Choice>
  </mc:AlternateContent>
  <xr:revisionPtr revIDLastSave="0" documentId="13_ncr:1_{FCAD8B90-9862-4B26-BEF3-1A4BBB93C40E}" xr6:coauthVersionLast="45" xr6:coauthVersionMax="45" xr10:uidLastSave="{00000000-0000-0000-0000-000000000000}"/>
  <bookViews>
    <workbookView xWindow="-120" yWindow="-120" windowWidth="29040" windowHeight="15840" tabRatio="760" activeTab="6" xr2:uid="{00000000-000D-0000-FFFF-FFFF00000000}"/>
  </bookViews>
  <sheets>
    <sheet name="1.Прог.Об.бюд.ассиг" sheetId="1" r:id="rId1"/>
    <sheet name="2.Пов.эф.упр.муниц.финансами" sheetId="2" r:id="rId2"/>
    <sheet name="3.Повышение эффект.бюджетных ра" sheetId="9" r:id="rId3"/>
    <sheet name="3.Пр.Пов.эф.бюд.расх." sheetId="3" state="hidden" r:id="rId4"/>
    <sheet name="4.Соверш.межбюдж.отношений" sheetId="4" r:id="rId5"/>
    <sheet name="5.Управление мун.долгом" sheetId="5" r:id="rId6"/>
    <sheet name="6. план реализации" sheetId="6" r:id="rId7"/>
    <sheet name="5 план реыализации (2)" sheetId="7" state="hidden" r:id="rId8"/>
  </sheets>
  <definedNames>
    <definedName name="_Hlk128663543" localSheetId="7">'5 план реыализации (2)'!$S$14</definedName>
    <definedName name="_Hlk128663543" localSheetId="6">'6. план реализации'!#REF!</definedName>
    <definedName name="_xlnm._FilterDatabase" localSheetId="7" hidden="1">'5 план реыализации (2)'!$A$28:$X$28</definedName>
    <definedName name="_xlnm._FilterDatabase" localSheetId="6" hidden="1">'6. план реализации'!$A$11:$X$11</definedName>
    <definedName name="_xlnm.Print_Area" localSheetId="7">'5 план реыализации (2)'!$A$1:$T$141</definedName>
    <definedName name="_xlnm.Print_Area" localSheetId="6">'6. план реализации'!$A$1:$S$122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6" i="1" l="1"/>
  <c r="I67" i="1"/>
  <c r="I68" i="1"/>
  <c r="I69" i="1"/>
  <c r="I70" i="1"/>
  <c r="I71" i="1"/>
  <c r="D10" i="5"/>
  <c r="E71" i="1" s="1"/>
  <c r="D71" i="1" s="1"/>
  <c r="D9" i="5"/>
  <c r="E70" i="1" s="1"/>
  <c r="D70" i="1" s="1"/>
  <c r="E9" i="4"/>
  <c r="E10" i="4"/>
  <c r="E11" i="4"/>
  <c r="E12" i="4"/>
  <c r="E13" i="4"/>
  <c r="E8" i="4"/>
  <c r="F10" i="5"/>
  <c r="G71" i="1" s="1"/>
  <c r="E10" i="5"/>
  <c r="F9" i="5"/>
  <c r="G70" i="1" s="1"/>
  <c r="E9" i="5"/>
  <c r="F8" i="5"/>
  <c r="G69" i="1" s="1"/>
  <c r="E8" i="5"/>
  <c r="F7" i="5"/>
  <c r="G68" i="1" s="1"/>
  <c r="E7" i="5"/>
  <c r="F6" i="5"/>
  <c r="E6" i="5"/>
  <c r="F5" i="5"/>
  <c r="G66" i="1" s="1"/>
  <c r="E5" i="5"/>
  <c r="F13" i="4"/>
  <c r="F12" i="4"/>
  <c r="F11" i="4"/>
  <c r="F10" i="4"/>
  <c r="F9" i="4"/>
  <c r="F8" i="4"/>
  <c r="I38" i="1"/>
  <c r="I39" i="1"/>
  <c r="I40" i="1"/>
  <c r="I41" i="1"/>
  <c r="I42" i="1"/>
  <c r="I43" i="1"/>
  <c r="D13" i="9"/>
  <c r="E43" i="1" s="1"/>
  <c r="D43" i="1" s="1"/>
  <c r="D12" i="9"/>
  <c r="E42" i="1" s="1"/>
  <c r="D42" i="1" s="1"/>
  <c r="D11" i="9"/>
  <c r="E41" i="1" s="1"/>
  <c r="D41" i="1" s="1"/>
  <c r="D10" i="9"/>
  <c r="E40" i="1" s="1"/>
  <c r="D40" i="1" s="1"/>
  <c r="F13" i="9"/>
  <c r="G43" i="1" s="1"/>
  <c r="E13" i="9"/>
  <c r="F12" i="9"/>
  <c r="G42" i="1" s="1"/>
  <c r="E12" i="9"/>
  <c r="F11" i="9"/>
  <c r="G41" i="1" s="1"/>
  <c r="E11" i="9"/>
  <c r="F10" i="9"/>
  <c r="G40" i="1" s="1"/>
  <c r="E10" i="9"/>
  <c r="F9" i="9"/>
  <c r="G39" i="1" s="1"/>
  <c r="E9" i="9"/>
  <c r="F8" i="9"/>
  <c r="F14" i="9" s="1"/>
  <c r="E8" i="9"/>
  <c r="E14" i="9" s="1"/>
  <c r="P81" i="6"/>
  <c r="Q81" i="6" s="1"/>
  <c r="R81" i="6" s="1"/>
  <c r="S81" i="6" s="1"/>
  <c r="L17" i="6"/>
  <c r="L18" i="6" s="1"/>
  <c r="L19" i="6" s="1"/>
  <c r="O113" i="6"/>
  <c r="P113" i="6" s="1"/>
  <c r="Q113" i="6" s="1"/>
  <c r="R113" i="6" s="1"/>
  <c r="S113" i="6" s="1"/>
  <c r="O102" i="6"/>
  <c r="P102" i="6" s="1"/>
  <c r="Q102" i="6" s="1"/>
  <c r="R102" i="6" s="1"/>
  <c r="S102" i="6" s="1"/>
  <c r="Q97" i="6"/>
  <c r="R97" i="6" s="1"/>
  <c r="S97" i="6" s="1"/>
  <c r="N60" i="6"/>
  <c r="N58" i="6" s="1"/>
  <c r="D8" i="9" s="1"/>
  <c r="D62" i="6"/>
  <c r="D60" i="6" s="1"/>
  <c r="D58" i="6" s="1"/>
  <c r="O60" i="6"/>
  <c r="O58" i="6" s="1"/>
  <c r="D9" i="9" s="1"/>
  <c r="E39" i="1" s="1"/>
  <c r="D39" i="1" s="1"/>
  <c r="G38" i="1" l="1"/>
  <c r="E38" i="1"/>
  <c r="D38" i="1" s="1"/>
  <c r="C8" i="9"/>
  <c r="C14" i="9" s="1"/>
  <c r="C9" i="5"/>
  <c r="F14" i="4"/>
  <c r="E11" i="5"/>
  <c r="F11" i="5"/>
  <c r="C10" i="5"/>
  <c r="G67" i="1"/>
  <c r="G72" i="1" s="1"/>
  <c r="E14" i="4"/>
  <c r="I72" i="1"/>
  <c r="I44" i="1"/>
  <c r="G44" i="1"/>
  <c r="D14" i="9"/>
  <c r="N83" i="6" l="1"/>
  <c r="M104" i="6" l="1"/>
  <c r="M97" i="6" l="1"/>
  <c r="M102" i="6"/>
  <c r="G54" i="1" l="1"/>
  <c r="I14" i="1"/>
  <c r="G14" i="1"/>
  <c r="M113" i="6"/>
  <c r="I28" i="6"/>
  <c r="O83" i="6" l="1"/>
  <c r="P83" i="6"/>
  <c r="Q83" i="6"/>
  <c r="M114" i="6"/>
  <c r="D102" i="6" l="1"/>
  <c r="K68" i="6"/>
  <c r="R28" i="6" l="1"/>
  <c r="S28" i="6"/>
  <c r="G55" i="1" l="1"/>
  <c r="D106" i="6" l="1"/>
  <c r="I85" i="7" l="1"/>
  <c r="M131" i="7"/>
  <c r="P95" i="7"/>
  <c r="D124" i="7"/>
  <c r="M132" i="7" l="1"/>
  <c r="O101" i="7"/>
  <c r="M122" i="7"/>
  <c r="D122" i="7" s="1"/>
  <c r="M140" i="7"/>
  <c r="M139" i="7" s="1"/>
  <c r="D140" i="7"/>
  <c r="Q139" i="7"/>
  <c r="Q134" i="7" s="1"/>
  <c r="P139" i="7"/>
  <c r="O139" i="7"/>
  <c r="N139" i="7"/>
  <c r="N134" i="7" s="1"/>
  <c r="P134" i="7"/>
  <c r="O134" i="7"/>
  <c r="M133" i="7"/>
  <c r="D133" i="7"/>
  <c r="D132" i="7"/>
  <c r="D131" i="7"/>
  <c r="M123" i="7"/>
  <c r="D123" i="7" s="1"/>
  <c r="M121" i="7"/>
  <c r="D121" i="7" s="1"/>
  <c r="M120" i="7"/>
  <c r="D120" i="7" s="1"/>
  <c r="M119" i="7"/>
  <c r="D119" i="7"/>
  <c r="Q115" i="7"/>
  <c r="Q101" i="7" s="1"/>
  <c r="P115" i="7"/>
  <c r="P101" i="7" s="1"/>
  <c r="O115" i="7"/>
  <c r="N115" i="7"/>
  <c r="L113" i="7"/>
  <c r="L106" i="7" s="1"/>
  <c r="L112" i="7"/>
  <c r="L111" i="7"/>
  <c r="L110" i="7"/>
  <c r="L109" i="7"/>
  <c r="D108" i="7"/>
  <c r="L107" i="7"/>
  <c r="L114" i="7" s="1"/>
  <c r="L105" i="7"/>
  <c r="L104" i="7"/>
  <c r="I104" i="7"/>
  <c r="L103" i="7"/>
  <c r="I103" i="7"/>
  <c r="I124" i="7" s="1"/>
  <c r="I102" i="7"/>
  <c r="S101" i="7"/>
  <c r="H107" i="7" s="1"/>
  <c r="R101" i="7"/>
  <c r="I101" i="7"/>
  <c r="M99" i="7"/>
  <c r="D99" i="7" s="1"/>
  <c r="M98" i="7"/>
  <c r="D98" i="7" s="1"/>
  <c r="L97" i="7"/>
  <c r="D97" i="7"/>
  <c r="M96" i="7"/>
  <c r="D96" i="7" s="1"/>
  <c r="S95" i="7"/>
  <c r="R95" i="7"/>
  <c r="Q95" i="7"/>
  <c r="O95" i="7"/>
  <c r="N95" i="7"/>
  <c r="O93" i="7"/>
  <c r="N93" i="7"/>
  <c r="M93" i="7"/>
  <c r="D93" i="7"/>
  <c r="L91" i="7"/>
  <c r="L35" i="7" s="1"/>
  <c r="R85" i="7"/>
  <c r="G90" i="7" s="1"/>
  <c r="M50" i="7"/>
  <c r="D50" i="7" s="1"/>
  <c r="S45" i="7"/>
  <c r="S37" i="7" s="1"/>
  <c r="F43" i="7" s="1"/>
  <c r="R45" i="7"/>
  <c r="R37" i="7" s="1"/>
  <c r="Q45" i="7"/>
  <c r="P45" i="7"/>
  <c r="O45" i="7"/>
  <c r="O37" i="7" s="1"/>
  <c r="N45" i="7"/>
  <c r="N37" i="7" s="1"/>
  <c r="M45" i="7"/>
  <c r="L45" i="7"/>
  <c r="I45" i="7"/>
  <c r="D45" i="7"/>
  <c r="Q37" i="7"/>
  <c r="F41" i="7" s="1"/>
  <c r="P37" i="7"/>
  <c r="I37" i="7"/>
  <c r="L36" i="7"/>
  <c r="L34" i="7"/>
  <c r="L33" i="7"/>
  <c r="I33" i="7"/>
  <c r="I30" i="7" s="1"/>
  <c r="L32" i="7"/>
  <c r="M37" i="7" l="1"/>
  <c r="M134" i="7"/>
  <c r="D134" i="7" s="1"/>
  <c r="D139" i="7" s="1"/>
  <c r="M115" i="7"/>
  <c r="D115" i="7" s="1"/>
  <c r="L95" i="7"/>
  <c r="M95" i="7"/>
  <c r="K30" i="7"/>
  <c r="H104" i="7"/>
  <c r="S85" i="7"/>
  <c r="S30" i="7" s="1"/>
  <c r="E36" i="7" s="1"/>
  <c r="R30" i="7"/>
  <c r="E35" i="7" s="1"/>
  <c r="H106" i="7"/>
  <c r="Q85" i="7"/>
  <c r="G89" i="7" s="1"/>
  <c r="H105" i="7" s="1"/>
  <c r="O85" i="7"/>
  <c r="O30" i="7" s="1"/>
  <c r="E32" i="7" s="1"/>
  <c r="H103" i="7"/>
  <c r="D95" i="7"/>
  <c r="K108" i="7"/>
  <c r="G87" i="7"/>
  <c r="F40" i="7"/>
  <c r="F42" i="7"/>
  <c r="N101" i="7"/>
  <c r="M101" i="7" s="1"/>
  <c r="L102" i="7"/>
  <c r="L86" i="7" s="1"/>
  <c r="K85" i="7" s="1"/>
  <c r="N85" i="7" l="1"/>
  <c r="N30" i="7" s="1"/>
  <c r="E31" i="7" s="1"/>
  <c r="G91" i="7"/>
  <c r="D37" i="7"/>
  <c r="Q30" i="7"/>
  <c r="E34" i="7" s="1"/>
  <c r="K101" i="7"/>
  <c r="H102" i="7"/>
  <c r="D101" i="7" s="1"/>
  <c r="G86" i="7" l="1"/>
  <c r="M80" i="6"/>
  <c r="D90" i="6"/>
  <c r="M105" i="6" l="1"/>
  <c r="M81" i="6"/>
  <c r="M79" i="6"/>
  <c r="D79" i="6" s="1"/>
  <c r="I85" i="6"/>
  <c r="H85" i="6" s="1"/>
  <c r="I84" i="6"/>
  <c r="H84" i="6" s="1"/>
  <c r="I20" i="6"/>
  <c r="M33" i="6"/>
  <c r="D33" i="6" s="1"/>
  <c r="L28" i="6"/>
  <c r="I68" i="6"/>
  <c r="I13" i="6"/>
  <c r="M103" i="6"/>
  <c r="M28" i="6" l="1"/>
  <c r="D28" i="6" s="1"/>
  <c r="K90" i="6"/>
  <c r="Q121" i="6"/>
  <c r="Q116" i="6" s="1"/>
  <c r="D8" i="5" s="1"/>
  <c r="E69" i="1" l="1"/>
  <c r="D69" i="1" s="1"/>
  <c r="C8" i="5"/>
  <c r="I55" i="1"/>
  <c r="I56" i="1"/>
  <c r="I57" i="1"/>
  <c r="I58" i="1"/>
  <c r="I59" i="1"/>
  <c r="I54" i="1"/>
  <c r="E44" i="1"/>
  <c r="D44" i="1"/>
  <c r="I27" i="1"/>
  <c r="I28" i="1"/>
  <c r="I29" i="1"/>
  <c r="I30" i="1"/>
  <c r="I31" i="1"/>
  <c r="I26" i="1"/>
  <c r="G27" i="1"/>
  <c r="G28" i="1"/>
  <c r="G29" i="1"/>
  <c r="G30" i="1"/>
  <c r="G31" i="1"/>
  <c r="G26" i="1"/>
  <c r="I60" i="1" l="1"/>
  <c r="G32" i="1"/>
  <c r="I32" i="1"/>
  <c r="Q78" i="6" l="1"/>
  <c r="Q68" i="6" l="1"/>
  <c r="M115" i="6"/>
  <c r="I15" i="1"/>
  <c r="G15" i="1"/>
  <c r="E57" i="1" l="1"/>
  <c r="D11" i="4"/>
  <c r="C11" i="4" s="1"/>
  <c r="O78" i="6"/>
  <c r="O68" i="6" s="1"/>
  <c r="D9" i="4" s="1"/>
  <c r="C9" i="4" s="1"/>
  <c r="S83" i="6"/>
  <c r="R83" i="6"/>
  <c r="I16" i="1"/>
  <c r="P28" i="6"/>
  <c r="P20" i="6" s="1"/>
  <c r="F23" i="6" s="1"/>
  <c r="G56" i="1"/>
  <c r="M122" i="6"/>
  <c r="M121" i="6" s="1"/>
  <c r="D122" i="6"/>
  <c r="D28" i="1" l="1"/>
  <c r="G57" i="1"/>
  <c r="G72" i="6"/>
  <c r="E28" i="1"/>
  <c r="G58" i="1"/>
  <c r="H88" i="6"/>
  <c r="G16" i="1"/>
  <c r="F13" i="2"/>
  <c r="F12" i="2"/>
  <c r="F11" i="2"/>
  <c r="F10" i="2"/>
  <c r="F9" i="2"/>
  <c r="F8" i="2"/>
  <c r="E13" i="2"/>
  <c r="E12" i="2"/>
  <c r="E11" i="2"/>
  <c r="E10" i="2"/>
  <c r="E9" i="2"/>
  <c r="E8" i="2"/>
  <c r="D10" i="2"/>
  <c r="N121" i="6"/>
  <c r="N116" i="6" s="1"/>
  <c r="D5" i="5" s="1"/>
  <c r="O121" i="6"/>
  <c r="O116" i="6" s="1"/>
  <c r="P121" i="6"/>
  <c r="P116" i="6" s="1"/>
  <c r="D7" i="5" s="1"/>
  <c r="P78" i="6"/>
  <c r="P68" i="6" s="1"/>
  <c r="R78" i="6"/>
  <c r="R68" i="6" s="1"/>
  <c r="D12" i="4" s="1"/>
  <c r="C12" i="4" s="1"/>
  <c r="S78" i="6"/>
  <c r="S68" i="6" s="1"/>
  <c r="D13" i="4" s="1"/>
  <c r="C13" i="4" s="1"/>
  <c r="D76" i="6"/>
  <c r="N76" i="6"/>
  <c r="O76" i="6"/>
  <c r="M76" i="6"/>
  <c r="N28" i="6"/>
  <c r="N20" i="6" s="1"/>
  <c r="O28" i="6"/>
  <c r="O20" i="6" s="1"/>
  <c r="Q28" i="6"/>
  <c r="R20" i="6"/>
  <c r="S20" i="6"/>
  <c r="E31" i="1" s="1"/>
  <c r="E56" i="1" l="1"/>
  <c r="D10" i="4"/>
  <c r="C10" i="4" s="1"/>
  <c r="O13" i="6"/>
  <c r="E15" i="6" s="1"/>
  <c r="D6" i="5"/>
  <c r="E68" i="1"/>
  <c r="D68" i="1" s="1"/>
  <c r="C7" i="5"/>
  <c r="E66" i="1"/>
  <c r="C5" i="5"/>
  <c r="F21" i="6"/>
  <c r="D26" i="1" s="1"/>
  <c r="M116" i="6"/>
  <c r="F22" i="6"/>
  <c r="P13" i="6"/>
  <c r="E16" i="6" s="1"/>
  <c r="E27" i="1"/>
  <c r="E26" i="1"/>
  <c r="D8" i="2"/>
  <c r="E30" i="1"/>
  <c r="F25" i="6"/>
  <c r="C10" i="2"/>
  <c r="D9" i="2"/>
  <c r="E59" i="1"/>
  <c r="E58" i="1"/>
  <c r="E55" i="1"/>
  <c r="Q20" i="6"/>
  <c r="D116" i="6"/>
  <c r="D121" i="6" s="1"/>
  <c r="R13" i="6"/>
  <c r="E18" i="6" s="1"/>
  <c r="D12" i="2"/>
  <c r="G17" i="1"/>
  <c r="G73" i="6"/>
  <c r="D13" i="2"/>
  <c r="F26" i="6"/>
  <c r="S13" i="6"/>
  <c r="E19" i="6" s="1"/>
  <c r="G71" i="6"/>
  <c r="D56" i="1" s="1"/>
  <c r="D115" i="6"/>
  <c r="D113" i="6"/>
  <c r="D97" i="6"/>
  <c r="D105" i="6"/>
  <c r="D103" i="6"/>
  <c r="M101" i="6"/>
  <c r="D101" i="6" s="1"/>
  <c r="I86" i="6"/>
  <c r="H86" i="6" s="1"/>
  <c r="I83" i="6"/>
  <c r="D80" i="6"/>
  <c r="N78" i="6"/>
  <c r="E14" i="2"/>
  <c r="F14" i="2"/>
  <c r="I20" i="1"/>
  <c r="D66" i="1" l="1"/>
  <c r="E67" i="1"/>
  <c r="D67" i="1" s="1"/>
  <c r="C6" i="5"/>
  <c r="C11" i="5" s="1"/>
  <c r="D11" i="5"/>
  <c r="C8" i="2"/>
  <c r="M20" i="6"/>
  <c r="F24" i="6"/>
  <c r="D20" i="6" s="1"/>
  <c r="D27" i="1"/>
  <c r="C9" i="2"/>
  <c r="D11" i="2"/>
  <c r="N68" i="6"/>
  <c r="E18" i="1"/>
  <c r="D81" i="6"/>
  <c r="D78" i="6" s="1"/>
  <c r="M78" i="6"/>
  <c r="E19" i="1"/>
  <c r="E15" i="1"/>
  <c r="D15" i="1"/>
  <c r="E29" i="1"/>
  <c r="E32" i="1" s="1"/>
  <c r="Q13" i="6"/>
  <c r="D57" i="1"/>
  <c r="C13" i="2"/>
  <c r="D31" i="1"/>
  <c r="D58" i="1"/>
  <c r="C12" i="2"/>
  <c r="D30" i="1"/>
  <c r="H87" i="6"/>
  <c r="D14" i="2"/>
  <c r="I106" i="6"/>
  <c r="E16" i="1"/>
  <c r="G18" i="1"/>
  <c r="D18" i="1"/>
  <c r="M83" i="6"/>
  <c r="D114" i="6"/>
  <c r="E72" i="1" l="1"/>
  <c r="E17" i="6"/>
  <c r="D17" i="1" s="1"/>
  <c r="D8" i="4"/>
  <c r="M68" i="6"/>
  <c r="D72" i="1"/>
  <c r="G69" i="6"/>
  <c r="D54" i="1" s="1"/>
  <c r="N13" i="6"/>
  <c r="E14" i="6" s="1"/>
  <c r="E17" i="1"/>
  <c r="E54" i="1"/>
  <c r="E60" i="1" s="1"/>
  <c r="D16" i="1"/>
  <c r="C11" i="2"/>
  <c r="C14" i="2" s="1"/>
  <c r="D29" i="1"/>
  <c r="D32" i="1" s="1"/>
  <c r="D14" i="4" l="1"/>
  <c r="C8" i="4"/>
  <c r="C14" i="4" s="1"/>
  <c r="E14" i="1"/>
  <c r="E20" i="1" s="1"/>
  <c r="D14" i="1"/>
  <c r="M13" i="6"/>
  <c r="G59" i="1"/>
  <c r="G60" i="1" s="1"/>
  <c r="H89" i="6"/>
  <c r="D83" i="6" s="1"/>
  <c r="G74" i="6" l="1"/>
  <c r="D59" i="1" l="1"/>
  <c r="K13" i="6"/>
  <c r="D13" i="6"/>
  <c r="G19" i="1"/>
  <c r="G20" i="1" s="1"/>
  <c r="D19" i="1" l="1"/>
  <c r="D20" i="1" s="1"/>
  <c r="G70" i="6" l="1"/>
  <c r="K83" i="6"/>
  <c r="D55" i="1" l="1"/>
  <c r="D60" i="1" s="1"/>
  <c r="D68" i="6"/>
  <c r="P85" i="7"/>
  <c r="G88" i="7" s="1"/>
  <c r="D85" i="7" s="1"/>
  <c r="I20" i="7" s="1"/>
  <c r="P30" i="7"/>
  <c r="E33" i="7" s="1"/>
  <c r="D30" i="7" s="1"/>
  <c r="M85" i="7" l="1"/>
  <c r="M30" i="7"/>
</calcChain>
</file>

<file path=xl/sharedStrings.xml><?xml version="1.0" encoding="utf-8"?>
<sst xmlns="http://schemas.openxmlformats.org/spreadsheetml/2006/main" count="492" uniqueCount="198">
  <si>
    <t>Приложение 1</t>
  </si>
  <si>
    <t>к постановлению Администрации</t>
  </si>
  <si>
    <t>МО «Кабанский район»</t>
  </si>
  <si>
    <t>Объемы бюджетных ассигнований Программы</t>
  </si>
  <si>
    <t>Годы</t>
  </si>
  <si>
    <t>тыс. рублей</t>
  </si>
  <si>
    <t>МБ,</t>
  </si>
  <si>
    <t>Всего</t>
  </si>
  <si>
    <t xml:space="preserve">Итого, 
тыс. рублей
Итого, 
тыс. рублей
Итого, 
тыс. рублей
Итого, 
тыс. рублей
Итого, 
тыс. рублей
Итого, 
тыс. рублей
Итого, 
тыс. рублей
Итого, 
тыс. рублей
</t>
  </si>
  <si>
    <t>МБ,тыс.рублей</t>
  </si>
  <si>
    <t>ФБ, тыс.рублей</t>
  </si>
  <si>
    <t>Объемы бюджетных ассигнований подпрограммы</t>
  </si>
  <si>
    <t>Итого, тыс. рублей</t>
  </si>
  <si>
    <t>МБ, тыс. рублей</t>
  </si>
  <si>
    <t>РБ, тыс. рублей</t>
  </si>
  <si>
    <t>ФБ, тыс. рублей</t>
  </si>
  <si>
    <t>Итого,</t>
  </si>
  <si>
    <t xml:space="preserve">3. В приложении 2, к МП «Управление муниципальными финансами МО «Кабанский район» на 2021-2026 годы», паспорт Подпрограммы «Повышение эффективности бюджетных расходов»:
3.1. раздел паспорта «Объемы бюджетных ассигнований подпрограммы» изложить в следующей редакции:
</t>
  </si>
  <si>
    <t>№</t>
  </si>
  <si>
    <t>Наименование мероприятий муниципальной программы (подпрограммы)</t>
  </si>
  <si>
    <t>Ответственный исполнитель/</t>
  </si>
  <si>
    <t>соисполнители</t>
  </si>
  <si>
    <t>Объемы финансирования, тыс. рублей:</t>
  </si>
  <si>
    <t>ФБ</t>
  </si>
  <si>
    <t>РБ</t>
  </si>
  <si>
    <t>МБ</t>
  </si>
  <si>
    <t>2023г.</t>
  </si>
  <si>
    <t>2024г.</t>
  </si>
  <si>
    <t>2025г.</t>
  </si>
  <si>
    <t>2026г.</t>
  </si>
  <si>
    <t>Цель: Повышение качества управления муниципальными финансами, создание условий для эффективного управления муниципальными финансами</t>
  </si>
  <si>
    <t>1.</t>
  </si>
  <si>
    <t>Всего по Программе «Управление муниципальными финансами»</t>
  </si>
  <si>
    <t>Финансовое управление Администра-ции МО «Кабанский район», структурные подразделения Администрации МО "Кабанский район"</t>
  </si>
  <si>
    <t xml:space="preserve">  </t>
  </si>
  <si>
    <t>2.</t>
  </si>
  <si>
    <t>Цель: Повышение качества управления муниципальными финансами</t>
  </si>
  <si>
    <t>2.1.</t>
  </si>
  <si>
    <t>Задача 1: Создание условий для повышения качества финансового менеджмента</t>
  </si>
  <si>
    <t>Увеличение доходности от использования имущества, находящегося в собственности МО «Кабанский район»</t>
  </si>
  <si>
    <t>УГИ и ЗО</t>
  </si>
  <si>
    <t>Проведение заседаний рабочей группы по повышению доходов и финансово-экономического совета</t>
  </si>
  <si>
    <t>Отдел инвестиций, экономики и туризма</t>
  </si>
  <si>
    <t>Финансовое обеспечение деятельности МКУ «Финансовое управление Администрации МО «Кабанский район»</t>
  </si>
  <si>
    <t>Финансовое управление</t>
  </si>
  <si>
    <t>Подготовка основных направлений бюджетной и налоговой политики на среднесрочную перспективу</t>
  </si>
  <si>
    <t>2.2.</t>
  </si>
  <si>
    <t>Задача 2: Усовершенствование процесса санкционирования расходов бюджета с учетом результативности, адресности и целесообразности расходов, а также соблюдением целевого характера использования бюджетных средств</t>
  </si>
  <si>
    <t>Внесение изменений в НПА МО «Кабанский район» «О бюджетном процессе» в соответствии с изменениями бюджетного законодательства</t>
  </si>
  <si>
    <t>Корректировка правовых актов по организации составления проекта бюджета муниципального образования на очередной финансовый год и плановый период в соответствии с изменениями бюджетного законодательства</t>
  </si>
  <si>
    <t>Осуществление проверки реестра расходных обязательств главных распорядителей средств МО</t>
  </si>
  <si>
    <t>Разработка, Формирование бюджета МО на очередной финансовый год и плановый период</t>
  </si>
  <si>
    <t>Корректировка нормативных правовых актов по организации исполнения бюджета муниципального образования на очередной финансовый год и плановый период в соответствии с изменениями бюджетного законодательства</t>
  </si>
  <si>
    <t>Организация исполнения бюджета МО</t>
  </si>
  <si>
    <t>Формирование реестра расходных обязательств</t>
  </si>
  <si>
    <t>2.3.</t>
  </si>
  <si>
    <t>Задача 3: Обеспечение сбалансированности муниципального бюджета</t>
  </si>
  <si>
    <t>Мониторинг хода исполнения бюджета муниципального образования с целью своевременного прогнозирования кассовых разрывов и принятия мер их ликвидации</t>
  </si>
  <si>
    <t>Мониторинг хода исполнения бюджета муниципального образования с целью недопущения образования кредиторской задолженности</t>
  </si>
  <si>
    <t xml:space="preserve">Своевременное формирование и предоставление в Министерство финансов РБ отчета об исполнении консолидированного бюджета </t>
  </si>
  <si>
    <t xml:space="preserve">Своевременное формирование, утверждение и представление в Совет депутатов отчета об исполнении бюджета </t>
  </si>
  <si>
    <t>Оценка качества финансового менеджмента, осуществляемого главными распорядителями средств бюджета муниципального образования</t>
  </si>
  <si>
    <t>Мониторинг исполнения Постановления правительства РБ, утверждающего нормативы формирования расходов ОМСУ</t>
  </si>
  <si>
    <t>Осуществление приема и проверки месячной, квартальной и годовой отчетности главных распорядителей средств бюджета, главных администраторов доходов бюджета, главных администраторов источников финансирования дефицита бюджета.</t>
  </si>
  <si>
    <t xml:space="preserve">Формирование месячного, квартального и годового отчета об исполнении бюджета МО "Кабанский район" для последующего предоставления в министерство финансов Республики Бурятия </t>
  </si>
  <si>
    <t>2.4.</t>
  </si>
  <si>
    <t>Задача 4: Осуществление контроля в финансово-бюджетной сфере</t>
  </si>
  <si>
    <t>Осуществление контроля за соблюдением бюджетного законодательства</t>
  </si>
  <si>
    <t>Проведение проверок соблюдения законодательства о контрактной системе в сфере закупок</t>
  </si>
  <si>
    <t xml:space="preserve">Подготовка обзорной информации о выявленных нарушениях бюджетного законодательства, законодательства в сфере закупок и её доведение до главных распорядителей бюджетных средств, поселений </t>
  </si>
  <si>
    <t>3.</t>
  </si>
  <si>
    <t>Цель: Создание условий для повышения эффективности бюджетных расходов</t>
  </si>
  <si>
    <t>3.1.</t>
  </si>
  <si>
    <t>Задача 1: Модернизация бюджетного процесса в условиях внедрения программно-целевых методов управления на основе муниципальных программ МО «Кабанский район»</t>
  </si>
  <si>
    <t>Приобретение программного обеспечения для составления проекта бюджета МО в программном формате</t>
  </si>
  <si>
    <t>Приобретение компьютерного (серверного) оборудования, оргтехники, периферийного оборудования для компьютерной техники</t>
  </si>
  <si>
    <t>3.2.</t>
  </si>
  <si>
    <t>Задача 2: Повышение открытости и прозрачности бюджетного процесса в муниципальном образовании «Кабанский район». Развитие информационной системы в МО «Кабанский район»</t>
  </si>
  <si>
    <t>Разработка и публикация «Бюджета для граждан»</t>
  </si>
  <si>
    <t>Поддержка и регулярное обновление сайта МО Кабанский район» в целях обеспечения доступности и прозрачности информации по управлению муниципальными финансами</t>
  </si>
  <si>
    <t>3.3.</t>
  </si>
  <si>
    <t>Задача: 3: Кадровое обеспечение в сфере повышения эффективности бюджетных расходов</t>
  </si>
  <si>
    <t>Обеспечение дополнительного профессионального образования муниципальных служащих финансовых органов</t>
  </si>
  <si>
    <t>4.</t>
  </si>
  <si>
    <t>Цель: Создание условий для повышения качества управления муниципальными финансами</t>
  </si>
  <si>
    <t>4.1.</t>
  </si>
  <si>
    <t>Задача 1: Укрепление социально-экономического положения в муниципальных образованиях «Кабанский район»</t>
  </si>
  <si>
    <t>Проведение оценки качества управления муниципальными финансами</t>
  </si>
  <si>
    <t>4.2.</t>
  </si>
  <si>
    <t>Задача 2: Выравнивание бюджетной обеспеченности в муниципальных образованиях «Кабанский район» в рамках содействия органам местного самоуправления в осуществлении реализации полномочий по решению вопросов местного значения</t>
  </si>
  <si>
    <t xml:space="preserve">Стимулирование повышения доходной базы поселений за счет сокращения недоимки по имущественным налогам. </t>
  </si>
  <si>
    <t>На активацию работы органов местного самоуправления поселений по введению самообложения граждан</t>
  </si>
  <si>
    <t>На стимулирование по организации работы взыскания сумм неосновательного обогащения с лиц, использующих земельные участки без правовых оснований бюджетам сельских поселений</t>
  </si>
  <si>
    <t>УГИЗО</t>
  </si>
  <si>
    <t>4.3.</t>
  </si>
  <si>
    <t>Задача 3: Обеспечение и организация предоставления межбюджетных трансфертов муниципальным образованиям Кабанского района</t>
  </si>
  <si>
    <t>Предоставление дотаций поселениям за счет субвенции бюджетам муниципальных районов по осуществлению государственных полномочий по расчету и предоставлению дотаций поселениям</t>
  </si>
  <si>
    <t>Предоставление иных межбюджетных трансфертов бюджетам муниципальных образований поселений на выравнивание уровня бюджетной обеспеченности на осуществление бюджетных полномочий муниципальных образований</t>
  </si>
  <si>
    <t>Предоставление иных межбюджетных трансфертов бюджетам поселений на уплату налога на имущество</t>
  </si>
  <si>
    <t>Предоставление иных межбюджетных трансфертов бюджетам сельских поселений на частичную компенсацию выпадающих доходов по аренде земельных участков.</t>
  </si>
  <si>
    <t>Иные межбюджетные трансферты бюджетам поселений, предоставляемые в соответствии с порядком, утвержденным решением Совета депутатов МО "Кабанский район" от 22.12.2017г. №31</t>
  </si>
  <si>
    <t>Предоставление иных межбюджетных трансфертов на поощрение муниципальных управленческих команд по итогам 2020 года</t>
  </si>
  <si>
    <t>Предоставление иных межбюджетных трансфертов за достижение показателей деятельности органов  исполнительной власти РБ(муниципальные команды)</t>
  </si>
  <si>
    <t>Предоставление иных межбюджетных трансфертов на сбалансированность бюджетов поселений</t>
  </si>
  <si>
    <t>Предоставление иных межбюджетных трансфертов на обеспечение первичных мер пожарной безопасности в границах населенных пунктов поселения</t>
  </si>
  <si>
    <t>Администрация МО «Кабанский район»</t>
  </si>
  <si>
    <t>Предоставление иных межбюджетных трансфертов по итогам мониторинга оценки качества управления муниципальными финансами муниципальных образований городских и сельских поселений</t>
  </si>
  <si>
    <t>5.</t>
  </si>
  <si>
    <t>Цель: «Оптимизация управления муниципальным долгом»</t>
  </si>
  <si>
    <t>5.1.</t>
  </si>
  <si>
    <t>Задача 1: Сохранение объема и структуры муниципального долга на экономически безопасном уровне, соблюдение установленного законодательством ограничения объема муниципального долга</t>
  </si>
  <si>
    <t>Эффективное планирование объема и структуры муниципального долга</t>
  </si>
  <si>
    <t>Укрепление репутации МО «Кабанский район» как надежного заемщика</t>
  </si>
  <si>
    <t>5.2.</t>
  </si>
  <si>
    <t>Задача 2.: Соблюдение установленного законодательством ограничения предельного объема расходов на обслуживание муниципального долга</t>
  </si>
  <si>
    <t>Обслуживание муниципального долга МО «Кабанский район»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</si>
  <si>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</si>
  <si>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</si>
  <si>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</si>
  <si>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</si>
  <si>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</si>
  <si>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</si>
  <si>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</si>
  <si>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</si>
  <si>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2.2.5</t>
  </si>
  <si>
    <t>2.2.6</t>
  </si>
  <si>
    <t>2.2.7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</si>
  <si>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</si>
  <si>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</si>
  <si>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</si>
  <si>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</si>
  <si>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</si>
  <si>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</si>
  <si>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</si>
  <si>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</si>
  <si>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2.4.1</t>
  </si>
  <si>
    <t>2.4.2</t>
  </si>
  <si>
    <t>2.4.3</t>
  </si>
  <si>
    <t>3.1.1</t>
  </si>
  <si>
    <t>3.1.2</t>
  </si>
  <si>
    <t>3.2.1</t>
  </si>
  <si>
    <t>3.2.2</t>
  </si>
  <si>
    <t>3.3.1</t>
  </si>
  <si>
    <t>4.1.1</t>
  </si>
  <si>
    <t>4.2.1</t>
  </si>
  <si>
    <t>4.2.2</t>
  </si>
  <si>
    <t>4.2.3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</si>
  <si>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</si>
  <si>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</si>
  <si>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</si>
  <si>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</si>
  <si>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</si>
  <si>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</si>
  <si>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</si>
  <si>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</si>
  <si>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</si>
  <si>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4.3.11</t>
  </si>
  <si>
    <t>5.1.1</t>
  </si>
  <si>
    <t>5.1.2</t>
  </si>
  <si>
    <t>5.2.1</t>
  </si>
  <si>
    <r>
      <t xml:space="preserve">Подпрограмма 4 </t>
    </r>
    <r>
      <rPr>
        <b/>
        <sz val="12"/>
        <color theme="1"/>
        <rFont val="Times New Roman"/>
        <family val="1"/>
        <charset val="204"/>
      </rPr>
      <t>«Управление муниципальным долгом»</t>
    </r>
  </si>
  <si>
    <t>На финансовое обеспечение расходных обязательств,возникших при выполнении полномочий по решению вопросов местного значения</t>
  </si>
  <si>
    <r>
      <t>Подпрограмма 1</t>
    </r>
    <r>
      <rPr>
        <sz val="12"/>
        <color theme="1"/>
        <rFont val="Times New Roman"/>
        <family val="1"/>
        <charset val="204"/>
      </rPr>
      <t xml:space="preserve"> «</t>
    </r>
    <r>
      <rPr>
        <b/>
        <sz val="12"/>
        <color theme="1"/>
        <rFont val="Times New Roman"/>
        <family val="1"/>
        <charset val="204"/>
      </rPr>
      <t>Повышение эффективности управления муниципальными финансами»</t>
    </r>
  </si>
  <si>
    <t>План реализации муниципальной программы</t>
  </si>
  <si>
    <t xml:space="preserve">«Управление муниципальными финансами МО «Кабанский район» </t>
  </si>
  <si>
    <t>4.3.10</t>
  </si>
  <si>
    <t>Иные межбюджетные трансферты на финансовое обеспечениерасходных обязательств,вохзникающих при выполнении полномочий по решению вопросов местного значения</t>
  </si>
  <si>
    <t>2022-2027 гг.</t>
  </si>
  <si>
    <t>2027г.</t>
  </si>
  <si>
    <t>Приложение №5</t>
  </si>
  <si>
    <t>к муниципальной программе</t>
  </si>
  <si>
    <t>"Управление муниципальными финансами</t>
  </si>
  <si>
    <t>МО "Кабанский район" на 2022-2026 годы"</t>
  </si>
  <si>
    <t>2028г.</t>
  </si>
  <si>
    <r>
      <t>Подпрограмма 2</t>
    </r>
    <r>
      <rPr>
        <sz val="12"/>
        <color theme="1"/>
        <rFont val="Times New Roman"/>
        <family val="1"/>
        <charset val="204"/>
      </rPr>
      <t xml:space="preserve"> «</t>
    </r>
    <r>
      <rPr>
        <b/>
        <sz val="12"/>
        <color theme="1"/>
        <rFont val="Times New Roman"/>
        <family val="1"/>
        <charset val="204"/>
      </rPr>
      <t>Повышение эффективности бюджетных расходов»</t>
    </r>
  </si>
  <si>
    <r>
      <t xml:space="preserve">Подпрограмма 3 </t>
    </r>
    <r>
      <rPr>
        <b/>
        <sz val="12"/>
        <color rgb="FF000000"/>
        <rFont val="Times New Roman"/>
        <family val="1"/>
        <charset val="204"/>
      </rPr>
      <t>«Совершенствование межбюджетных отношений»</t>
    </r>
  </si>
  <si>
    <t xml:space="preserve">3. В приложении 2, к МП «Управление муниципальными финансами МО «Кабанский район» на 2025-2030 годы», паспорт Подпрограммы «Повышение эффективности бюджетных расходов»:
3.1. раздел паспорта «Объемы бюджетных ассигнований подпрограммы» изложить в следующей редакции:
</t>
  </si>
  <si>
    <t xml:space="preserve">5. В приложении 4, к МП «Управление муниципальными финансами МО «Кабанский район», на 2025-2030 годы» паспорт Подпрограммы «Управление муниципальным долгом МО «Кабанский район»:
5.1.  раздел паспорта «Объемы бюджетных ассигнований подпрограммы» изложить в следующей редакции:
</t>
  </si>
  <si>
    <t>2025-2030 гг.</t>
  </si>
  <si>
    <t>2029г.</t>
  </si>
  <si>
    <t>2030г.</t>
  </si>
  <si>
    <t>Финансовое управление Администрации МО «Кабанский район», структурные подразделения Администрации МО "Кабанский район"</t>
  </si>
  <si>
    <t>Иные межбюджетные трансферты на финансовое обеспечение расходных обязательств,вохзникающих при выполнении полномочий по решению вопросов местного значения</t>
  </si>
  <si>
    <r>
      <rPr>
        <sz val="12"/>
        <color theme="1"/>
        <rFont val="Times New Roman"/>
        <family val="1"/>
        <charset val="204"/>
      </rPr>
      <t>2. В приложении 1, к МП «Управление муниципальными финансами МО «Кабанский район» на 2025-2030 годы», паспорт Подпрограммы «Повышение эффективности управления муниципальными финансами»:
2.1 раздел паспорта «Объемы бюджетных ассигнований подпрограммы» изложить в следующей редакции: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</si>
  <si>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12"/>
        <color theme="1"/>
        <rFont val="Times New Roman"/>
        <family val="1"/>
        <charset val="204"/>
      </rPr>
      <t>3. В приложении 2, к МП «Управление муниципальными финансами МО «Кабанский район» на 2025-2030 годы», паспорт Подпрограммы «Повышение эффективности бюджетных расходов»:
3.1 раздел паспорта «Объемы бюджетных ассигнований подпрограммы» изложить в следующей редакции:</t>
    </r>
    <r>
      <rPr>
        <sz val="11"/>
        <color theme="1"/>
        <rFont val="Calibri"/>
        <family val="2"/>
        <scheme val="minor"/>
      </rPr>
      <t xml:space="preserve">
</t>
    </r>
  </si>
  <si>
    <t xml:space="preserve">4. В приложении 3 к МП «Управление муниципальными финансами МО «Кабанский район» на 2025-2030 годы», паспорт Подпрограммы «Совершенствование межбюджетных отношений»:
   4.1. раздел паспорта «Объемы бюджетных ассигнований подпрограммы» изложить в следующей редакции:
</t>
  </si>
  <si>
    <t>2. В приложении 1, к МП «Управление муниципальными финансами МО «Кабанский район» на 2025-2030 годы», паспорт Подпрограммы «Повышение эффективности управления муниципальными финансами»:
2.1 раздел паспорта «Объемы бюджетных ассигнований подпрограммы» изложить в следующей редакции:</t>
  </si>
  <si>
    <t>МБ, тыс.рублей</t>
  </si>
  <si>
    <t>Итого, 
тыс. рублей</t>
  </si>
  <si>
    <t>РБ, тыс.рублей</t>
  </si>
  <si>
    <t>1. В приложении программы: 1.1 раздел паспорта «Соисполнители программы» изложить в следующей редакции:</t>
  </si>
  <si>
    <t>1.2 раздел паспорта «Объемы бюджетных ассигнований программы» изложить в следующей редакции</t>
  </si>
  <si>
    <t>Соисполнители программы</t>
  </si>
  <si>
    <t>Структурные подразделения Администрации МО "Кабанский район", муниципальные образования Кабанского района</t>
  </si>
  <si>
    <t>4. В приложении 3, к МП «Управление муниципальными финансами МО «Кабанский район» на 2025-2030 годы», паспорт Подпрограммы «Совершенствование межбюджетных отношений»:
4.1. раздел паспорта «Соисполнители подпрограммы» изложить в следующей редакции:</t>
  </si>
  <si>
    <t>4.1 раздел паспорта «Объемы бюджетных ассигнований подпрограммы» изложить в следующей редакции:</t>
  </si>
  <si>
    <t>6. Приложении 6 "План реализации муниципальной программы "Управление муниципальными финансами МО "Кабанский район" на2025-2030 годы" изложить в следующей редакции:</t>
  </si>
  <si>
    <t>от 06.06.2025 года № 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</si>
</sst>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#,##0.0"/>
    <numFmt numFmtId="166" formatCode="#,##0.000"/>
    <numFmt numFmtId="167" formatCode="0.0000"/>
    <numFmt numFmtId="168" formatCode="_-* #,##0.000\ _₽_-;\-* #,##0.000\ _₽_-;_-* &quot;-&quot;???\ _₽_-;_-@_-"/>
    <numFmt numFmtId="169" formatCode="0.0"/>
    <numFmt numFmtId="170" formatCode="0.000"/>
    <numFmt numFmtId="171" formatCode="#,##0.00_ ;\-#,##0.00\ "/>
    <numFmt numFmtId="172" formatCode="_-* #,##0.0\ _₽_-;\-* #,##0.0\ _₽_-;_-* &quot;-&quot;??\ _₽_-;_-@_-"/>
    <numFmt numFmtId="173" formatCode="#,##0.0_ ;\-#,##0.0\ 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1"/>
      <charset val="204"/>
      <scheme val="minor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1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5" fontId="22" fillId="7" borderId="51">
      <alignment horizontal="right" vertical="top" shrinkToFit="1"/>
    </xf>
  </cellStyleXfs>
  <cellXfs count="49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0" fillId="0" borderId="0" xfId="0" applyNumberFormat="1" applyFill="1" applyBorder="1"/>
    <xf numFmtId="0" fontId="8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" fillId="0" borderId="0" xfId="0" applyFont="1" applyAlignment="1">
      <alignment horizontal="right" vertical="center"/>
    </xf>
    <xf numFmtId="0" fontId="0" fillId="4" borderId="0" xfId="0" applyFill="1"/>
    <xf numFmtId="0" fontId="1" fillId="0" borderId="0" xfId="0" applyFont="1" applyBorder="1" applyAlignment="1">
      <alignment horizontal="center" vertical="center" wrapText="1"/>
    </xf>
    <xf numFmtId="164" fontId="1" fillId="0" borderId="0" xfId="1" applyFont="1" applyBorder="1" applyAlignment="1">
      <alignment horizontal="center" vertical="center"/>
    </xf>
    <xf numFmtId="2" fontId="1" fillId="0" borderId="0" xfId="1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vertical="center"/>
    </xf>
    <xf numFmtId="166" fontId="0" fillId="0" borderId="0" xfId="0" applyNumberFormat="1" applyFill="1" applyBorder="1"/>
    <xf numFmtId="2" fontId="12" fillId="0" borderId="6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center" vertical="center" wrapText="1"/>
    </xf>
    <xf numFmtId="168" fontId="0" fillId="0" borderId="0" xfId="0" applyNumberFormat="1" applyFill="1" applyBorder="1"/>
    <xf numFmtId="168" fontId="0" fillId="4" borderId="0" xfId="0" applyNumberForma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8" fillId="4" borderId="23" xfId="0" applyFont="1" applyFill="1" applyBorder="1" applyAlignment="1">
      <alignment horizontal="center" vertical="center" wrapText="1"/>
    </xf>
    <xf numFmtId="0" fontId="10" fillId="4" borderId="0" xfId="0" applyFont="1" applyFill="1" applyBorder="1"/>
    <xf numFmtId="169" fontId="12" fillId="0" borderId="6" xfId="1" applyNumberFormat="1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right" vertical="center" wrapText="1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7" fillId="4" borderId="6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2" fontId="11" fillId="4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166" fontId="1" fillId="4" borderId="6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6" borderId="0" xfId="0" applyFill="1" applyBorder="1"/>
    <xf numFmtId="4" fontId="0" fillId="6" borderId="0" xfId="0" applyNumberFormat="1" applyFill="1" applyBorder="1"/>
    <xf numFmtId="0" fontId="0" fillId="6" borderId="0" xfId="0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vertical="center" wrapText="1"/>
    </xf>
    <xf numFmtId="4" fontId="1" fillId="6" borderId="6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10" fillId="6" borderId="0" xfId="0" applyFont="1" applyFill="1" applyBorder="1"/>
    <xf numFmtId="2" fontId="1" fillId="4" borderId="6" xfId="0" applyNumberFormat="1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169" fontId="1" fillId="4" borderId="6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169" fontId="1" fillId="4" borderId="6" xfId="0" applyNumberFormat="1" applyFont="1" applyFill="1" applyBorder="1" applyAlignment="1">
      <alignment horizontal="right" vertical="center" wrapText="1"/>
    </xf>
    <xf numFmtId="169" fontId="18" fillId="4" borderId="6" xfId="0" applyNumberFormat="1" applyFont="1" applyFill="1" applyBorder="1" applyAlignment="1">
      <alignment horizontal="center" vertical="center" wrapText="1"/>
    </xf>
    <xf numFmtId="169" fontId="20" fillId="4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right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1" fillId="6" borderId="0" xfId="0" applyFont="1" applyFill="1" applyBorder="1"/>
    <xf numFmtId="0" fontId="8" fillId="0" borderId="0" xfId="0" applyFont="1" applyFill="1" applyBorder="1" applyAlignment="1">
      <alignment vertical="center" wrapText="1"/>
    </xf>
    <xf numFmtId="49" fontId="1" fillId="6" borderId="15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169" fontId="1" fillId="4" borderId="16" xfId="0" applyNumberFormat="1" applyFont="1" applyFill="1" applyBorder="1" applyAlignment="1">
      <alignment horizontal="center" vertical="center" wrapText="1"/>
    </xf>
    <xf numFmtId="4" fontId="1" fillId="4" borderId="9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2" fillId="4" borderId="6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6" xfId="1" applyFont="1" applyFill="1" applyBorder="1" applyAlignment="1">
      <alignment vertical="center" wrapText="1"/>
    </xf>
    <xf numFmtId="171" fontId="1" fillId="0" borderId="6" xfId="1" applyNumberFormat="1" applyFont="1" applyBorder="1" applyAlignment="1">
      <alignment horizontal="center" vertical="center" wrapText="1"/>
    </xf>
    <xf numFmtId="171" fontId="1" fillId="0" borderId="6" xfId="1" applyNumberFormat="1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165" fontId="1" fillId="4" borderId="6" xfId="0" applyNumberFormat="1" applyFont="1" applyFill="1" applyBorder="1" applyAlignment="1">
      <alignment horizontal="center" vertical="center" wrapText="1"/>
    </xf>
    <xf numFmtId="165" fontId="1" fillId="4" borderId="16" xfId="0" applyNumberFormat="1" applyFont="1" applyFill="1" applyBorder="1" applyAlignment="1">
      <alignment horizontal="center" vertical="center" wrapText="1"/>
    </xf>
    <xf numFmtId="169" fontId="8" fillId="4" borderId="11" xfId="0" applyNumberFormat="1" applyFont="1" applyFill="1" applyBorder="1" applyAlignment="1">
      <alignment horizontal="center" vertical="center" wrapText="1"/>
    </xf>
    <xf numFmtId="169" fontId="18" fillId="4" borderId="16" xfId="0" applyNumberFormat="1" applyFont="1" applyFill="1" applyBorder="1" applyAlignment="1">
      <alignment horizontal="center" vertical="center" wrapText="1"/>
    </xf>
    <xf numFmtId="169" fontId="11" fillId="4" borderId="6" xfId="0" applyNumberFormat="1" applyFont="1" applyFill="1" applyBorder="1" applyAlignment="1">
      <alignment horizontal="center" vertical="center" wrapText="1"/>
    </xf>
    <xf numFmtId="169" fontId="8" fillId="4" borderId="13" xfId="0" applyNumberFormat="1" applyFont="1" applyFill="1" applyBorder="1" applyAlignment="1">
      <alignment horizontal="center" vertical="center" wrapText="1"/>
    </xf>
    <xf numFmtId="169" fontId="1" fillId="4" borderId="18" xfId="0" applyNumberFormat="1" applyFont="1" applyFill="1" applyBorder="1" applyAlignment="1">
      <alignment horizontal="center" vertical="center" wrapText="1"/>
    </xf>
    <xf numFmtId="4" fontId="1" fillId="0" borderId="6" xfId="1" applyNumberFormat="1" applyFont="1" applyBorder="1" applyAlignment="1">
      <alignment horizontal="center" vertical="center" wrapText="1"/>
    </xf>
    <xf numFmtId="4" fontId="1" fillId="0" borderId="6" xfId="1" applyNumberFormat="1" applyFont="1" applyFill="1" applyBorder="1" applyAlignment="1">
      <alignment horizontal="center" vertical="center" wrapText="1"/>
    </xf>
    <xf numFmtId="172" fontId="12" fillId="0" borderId="6" xfId="0" applyNumberFormat="1" applyFont="1" applyFill="1" applyBorder="1" applyAlignment="1">
      <alignment horizontal="center" vertical="center" wrapText="1"/>
    </xf>
    <xf numFmtId="172" fontId="12" fillId="0" borderId="6" xfId="1" applyNumberFormat="1" applyFont="1" applyFill="1" applyBorder="1" applyAlignment="1">
      <alignment horizontal="center" vertical="center"/>
    </xf>
    <xf numFmtId="172" fontId="12" fillId="0" borderId="6" xfId="1" applyNumberFormat="1" applyFont="1" applyFill="1" applyBorder="1" applyAlignment="1">
      <alignment horizontal="center" vertical="center" wrapText="1"/>
    </xf>
    <xf numFmtId="172" fontId="12" fillId="0" borderId="6" xfId="1" applyNumberFormat="1" applyFont="1" applyBorder="1" applyAlignment="1">
      <alignment horizontal="center" vertical="center" wrapText="1"/>
    </xf>
    <xf numFmtId="172" fontId="12" fillId="0" borderId="6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4" fontId="12" fillId="0" borderId="7" xfId="0" applyNumberFormat="1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3" borderId="43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169" fontId="12" fillId="0" borderId="7" xfId="0" applyNumberFormat="1" applyFont="1" applyBorder="1" applyAlignment="1">
      <alignment horizontal="center" vertical="center"/>
    </xf>
    <xf numFmtId="169" fontId="12" fillId="0" borderId="8" xfId="0" applyNumberFormat="1" applyFont="1" applyBorder="1" applyAlignment="1">
      <alignment horizontal="center" vertical="center"/>
    </xf>
    <xf numFmtId="173" fontId="12" fillId="0" borderId="7" xfId="0" applyNumberFormat="1" applyFont="1" applyBorder="1" applyAlignment="1">
      <alignment horizontal="center" vertical="center"/>
    </xf>
    <xf numFmtId="173" fontId="12" fillId="0" borderId="8" xfId="0" applyNumberFormat="1" applyFont="1" applyBorder="1" applyAlignment="1">
      <alignment horizontal="center" vertical="center"/>
    </xf>
    <xf numFmtId="173" fontId="12" fillId="0" borderId="7" xfId="0" applyNumberFormat="1" applyFont="1" applyBorder="1" applyAlignment="1">
      <alignment horizontal="center"/>
    </xf>
    <xf numFmtId="173" fontId="12" fillId="0" borderId="8" xfId="0" applyNumberFormat="1" applyFont="1" applyBorder="1" applyAlignment="1">
      <alignment horizontal="center"/>
    </xf>
    <xf numFmtId="172" fontId="14" fillId="0" borderId="7" xfId="0" applyNumberFormat="1" applyFont="1" applyBorder="1" applyAlignment="1">
      <alignment horizontal="center" vertical="center"/>
    </xf>
    <xf numFmtId="172" fontId="14" fillId="0" borderId="8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172" fontId="12" fillId="0" borderId="7" xfId="0" applyNumberFormat="1" applyFont="1" applyBorder="1" applyAlignment="1">
      <alignment horizontal="center" vertical="center"/>
    </xf>
    <xf numFmtId="172" fontId="12" fillId="0" borderId="8" xfId="0" applyNumberFormat="1" applyFont="1" applyBorder="1" applyAlignment="1">
      <alignment horizontal="center" vertical="center"/>
    </xf>
    <xf numFmtId="173" fontId="12" fillId="0" borderId="7" xfId="0" applyNumberFormat="1" applyFont="1" applyBorder="1" applyAlignment="1">
      <alignment horizontal="center" vertical="center" wrapText="1"/>
    </xf>
    <xf numFmtId="173" fontId="12" fillId="0" borderId="8" xfId="0" applyNumberFormat="1" applyFont="1" applyBorder="1" applyAlignment="1">
      <alignment horizontal="center" vertical="center" wrapText="1"/>
    </xf>
    <xf numFmtId="173" fontId="12" fillId="0" borderId="7" xfId="0" applyNumberFormat="1" applyFont="1" applyFill="1" applyBorder="1" applyAlignment="1">
      <alignment horizontal="center"/>
    </xf>
    <xf numFmtId="173" fontId="12" fillId="0" borderId="8" xfId="0" applyNumberFormat="1" applyFont="1" applyFill="1" applyBorder="1" applyAlignment="1">
      <alignment horizontal="center"/>
    </xf>
    <xf numFmtId="172" fontId="12" fillId="0" borderId="7" xfId="0" applyNumberFormat="1" applyFont="1" applyFill="1" applyBorder="1" applyAlignment="1">
      <alignment horizontal="center" vertical="center"/>
    </xf>
    <xf numFmtId="172" fontId="12" fillId="0" borderId="8" xfId="0" applyNumberFormat="1" applyFont="1" applyFill="1" applyBorder="1" applyAlignment="1">
      <alignment horizontal="center" vertical="center"/>
    </xf>
    <xf numFmtId="172" fontId="14" fillId="0" borderId="7" xfId="0" applyNumberFormat="1" applyFont="1" applyFill="1" applyBorder="1" applyAlignment="1">
      <alignment horizontal="center" vertical="center"/>
    </xf>
    <xf numFmtId="172" fontId="14" fillId="0" borderId="8" xfId="0" applyNumberFormat="1" applyFont="1" applyFill="1" applyBorder="1" applyAlignment="1">
      <alignment horizontal="center" vertical="center"/>
    </xf>
    <xf numFmtId="173" fontId="12" fillId="0" borderId="7" xfId="0" applyNumberFormat="1" applyFont="1" applyFill="1" applyBorder="1" applyAlignment="1">
      <alignment horizontal="center" vertical="center"/>
    </xf>
    <xf numFmtId="173" fontId="12" fillId="0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9" fontId="1" fillId="4" borderId="7" xfId="0" applyNumberFormat="1" applyFont="1" applyFill="1" applyBorder="1" applyAlignment="1">
      <alignment horizontal="center" vertical="center" wrapText="1"/>
    </xf>
    <xf numFmtId="169" fontId="1" fillId="4" borderId="27" xfId="0" applyNumberFormat="1" applyFont="1" applyFill="1" applyBorder="1" applyAlignment="1">
      <alignment horizontal="center" vertical="center" wrapText="1"/>
    </xf>
    <xf numFmtId="169" fontId="1" fillId="4" borderId="8" xfId="0" applyNumberFormat="1" applyFont="1" applyFill="1" applyBorder="1" applyAlignment="1">
      <alignment horizontal="center" vertical="center" wrapText="1"/>
    </xf>
    <xf numFmtId="169" fontId="1" fillId="4" borderId="43" xfId="0" applyNumberFormat="1" applyFont="1" applyFill="1" applyBorder="1" applyAlignment="1">
      <alignment horizontal="center" vertical="center" wrapText="1"/>
    </xf>
    <xf numFmtId="169" fontId="1" fillId="4" borderId="45" xfId="0" applyNumberFormat="1" applyFont="1" applyFill="1" applyBorder="1" applyAlignment="1">
      <alignment horizontal="center" vertical="center" wrapText="1"/>
    </xf>
    <xf numFmtId="169" fontId="1" fillId="4" borderId="49" xfId="0" applyNumberFormat="1" applyFont="1" applyFill="1" applyBorder="1" applyAlignment="1">
      <alignment horizontal="center" vertical="center" wrapText="1"/>
    </xf>
    <xf numFmtId="169" fontId="1" fillId="4" borderId="50" xfId="0" applyNumberFormat="1" applyFont="1" applyFill="1" applyBorder="1" applyAlignment="1">
      <alignment horizontal="center" vertical="center" wrapText="1"/>
    </xf>
    <xf numFmtId="169" fontId="1" fillId="4" borderId="25" xfId="0" applyNumberFormat="1" applyFont="1" applyFill="1" applyBorder="1" applyAlignment="1">
      <alignment horizontal="center" vertical="center" wrapText="1"/>
    </xf>
    <xf numFmtId="169" fontId="1" fillId="4" borderId="4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172" fontId="17" fillId="4" borderId="6" xfId="0" applyNumberFormat="1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164" fontId="8" fillId="4" borderId="7" xfId="0" applyNumberFormat="1" applyFont="1" applyFill="1" applyBorder="1" applyAlignment="1">
      <alignment horizontal="center" vertical="center" wrapText="1"/>
    </xf>
    <xf numFmtId="164" fontId="8" fillId="4" borderId="27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vertical="center" wrapText="1"/>
    </xf>
    <xf numFmtId="165" fontId="8" fillId="4" borderId="9" xfId="0" applyNumberFormat="1" applyFont="1" applyFill="1" applyBorder="1" applyAlignment="1">
      <alignment vertical="center" wrapText="1"/>
    </xf>
    <xf numFmtId="165" fontId="8" fillId="4" borderId="9" xfId="0" applyNumberFormat="1" applyFont="1" applyFill="1" applyBorder="1" applyAlignment="1">
      <alignment horizontal="center" vertical="center" wrapText="1"/>
    </xf>
    <xf numFmtId="165" fontId="8" fillId="4" borderId="10" xfId="0" applyNumberFormat="1" applyFont="1" applyFill="1" applyBorder="1" applyAlignment="1">
      <alignment horizontal="center" vertical="center" wrapText="1"/>
    </xf>
    <xf numFmtId="172" fontId="8" fillId="4" borderId="6" xfId="0" applyNumberFormat="1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right" vertical="center" wrapText="1"/>
    </xf>
    <xf numFmtId="0" fontId="8" fillId="4" borderId="6" xfId="0" applyFont="1" applyFill="1" applyBorder="1" applyAlignment="1">
      <alignment horizontal="right" vertical="center" wrapText="1"/>
    </xf>
    <xf numFmtId="165" fontId="8" fillId="4" borderId="32" xfId="0" applyNumberFormat="1" applyFont="1" applyFill="1" applyBorder="1" applyAlignment="1">
      <alignment horizontal="center" vertical="center" wrapText="1"/>
    </xf>
    <xf numFmtId="165" fontId="8" fillId="4" borderId="33" xfId="0" applyNumberFormat="1" applyFont="1" applyFill="1" applyBorder="1" applyAlignment="1">
      <alignment horizontal="center" vertical="center" wrapText="1"/>
    </xf>
    <xf numFmtId="172" fontId="8" fillId="4" borderId="9" xfId="0" applyNumberFormat="1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165" fontId="1" fillId="4" borderId="14" xfId="0" applyNumberFormat="1" applyFont="1" applyFill="1" applyBorder="1" applyAlignment="1">
      <alignment horizontal="center" vertical="center" wrapText="1"/>
    </xf>
    <xf numFmtId="165" fontId="1" fillId="4" borderId="16" xfId="0" applyNumberFormat="1" applyFont="1" applyFill="1" applyBorder="1" applyAlignment="1">
      <alignment horizontal="center" vertical="center" wrapText="1"/>
    </xf>
    <xf numFmtId="165" fontId="8" fillId="4" borderId="13" xfId="0" applyNumberFormat="1" applyFont="1" applyFill="1" applyBorder="1" applyAlignment="1">
      <alignment horizontal="center" vertical="center" wrapText="1"/>
    </xf>
    <xf numFmtId="165" fontId="8" fillId="4" borderId="6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169" fontId="18" fillId="4" borderId="6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169" fontId="16" fillId="4" borderId="13" xfId="0" applyNumberFormat="1" applyFont="1" applyFill="1" applyBorder="1" applyAlignment="1">
      <alignment horizontal="center" vertical="center" wrapText="1"/>
    </xf>
    <xf numFmtId="169" fontId="16" fillId="4" borderId="6" xfId="0" applyNumberFormat="1" applyFont="1" applyFill="1" applyBorder="1" applyAlignment="1">
      <alignment horizontal="center" vertical="center" wrapText="1"/>
    </xf>
    <xf numFmtId="169" fontId="17" fillId="4" borderId="14" xfId="0" applyNumberFormat="1" applyFont="1" applyFill="1" applyBorder="1" applyAlignment="1">
      <alignment horizontal="center" vertical="center" wrapText="1"/>
    </xf>
    <xf numFmtId="169" fontId="17" fillId="4" borderId="16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69" fontId="1" fillId="4" borderId="6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vertical="center" wrapText="1"/>
    </xf>
    <xf numFmtId="0" fontId="19" fillId="4" borderId="6" xfId="0" applyFont="1" applyFill="1" applyBorder="1" applyAlignment="1">
      <alignment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right" vertical="center" wrapText="1"/>
    </xf>
    <xf numFmtId="169" fontId="8" fillId="4" borderId="6" xfId="0" applyNumberFormat="1" applyFont="1" applyFill="1" applyBorder="1" applyAlignment="1">
      <alignment horizontal="right" vertical="center" wrapText="1"/>
    </xf>
    <xf numFmtId="0" fontId="17" fillId="4" borderId="6" xfId="0" applyFont="1" applyFill="1" applyBorder="1" applyAlignment="1">
      <alignment horizontal="right" vertical="center" wrapText="1"/>
    </xf>
    <xf numFmtId="0" fontId="1" fillId="6" borderId="0" xfId="0" applyFont="1" applyFill="1" applyBorder="1" applyAlignment="1">
      <alignment vertical="center" wrapText="1"/>
    </xf>
    <xf numFmtId="169" fontId="20" fillId="4" borderId="6" xfId="0" applyNumberFormat="1" applyFont="1" applyFill="1" applyBorder="1" applyAlignment="1">
      <alignment vertical="center" wrapText="1"/>
    </xf>
    <xf numFmtId="169" fontId="1" fillId="4" borderId="6" xfId="0" applyNumberFormat="1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169" fontId="11" fillId="4" borderId="6" xfId="0" applyNumberFormat="1" applyFont="1" applyFill="1" applyBorder="1" applyAlignment="1">
      <alignment horizontal="center" vertical="center" wrapText="1"/>
    </xf>
    <xf numFmtId="169" fontId="11" fillId="4" borderId="16" xfId="0" applyNumberFormat="1" applyFont="1" applyFill="1" applyBorder="1" applyAlignment="1">
      <alignment horizontal="center" vertical="center" wrapText="1"/>
    </xf>
    <xf numFmtId="169" fontId="21" fillId="4" borderId="6" xfId="0" applyNumberFormat="1" applyFont="1" applyFill="1" applyBorder="1" applyAlignment="1">
      <alignment horizontal="center" vertical="center" wrapText="1"/>
    </xf>
    <xf numFmtId="169" fontId="1" fillId="4" borderId="16" xfId="0" applyNumberFormat="1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6" xfId="0" applyFont="1" applyFill="1" applyBorder="1" applyAlignment="1">
      <alignment horizontal="center" wrapText="1"/>
    </xf>
    <xf numFmtId="169" fontId="8" fillId="4" borderId="13" xfId="0" applyNumberFormat="1" applyFont="1" applyFill="1" applyBorder="1" applyAlignment="1">
      <alignment horizontal="center" vertical="center" wrapText="1"/>
    </xf>
    <xf numFmtId="169" fontId="1" fillId="4" borderId="18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vertical="center" wrapText="1"/>
    </xf>
    <xf numFmtId="169" fontId="8" fillId="4" borderId="11" xfId="0" applyNumberFormat="1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165" fontId="8" fillId="4" borderId="16" xfId="0" applyNumberFormat="1" applyFont="1" applyFill="1" applyBorder="1" applyAlignment="1">
      <alignment horizontal="center" vertical="center" wrapText="1"/>
    </xf>
    <xf numFmtId="169" fontId="17" fillId="4" borderId="13" xfId="0" applyNumberFormat="1" applyFont="1" applyFill="1" applyBorder="1" applyAlignment="1">
      <alignment horizontal="center" vertical="center" wrapText="1"/>
    </xf>
    <xf numFmtId="169" fontId="17" fillId="4" borderId="6" xfId="0" applyNumberFormat="1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4" fontId="1" fillId="5" borderId="7" xfId="0" applyNumberFormat="1" applyFont="1" applyFill="1" applyBorder="1" applyAlignment="1">
      <alignment horizontal="center" vertical="center" wrapText="1"/>
    </xf>
    <xf numFmtId="4" fontId="1" fillId="5" borderId="27" xfId="0" applyNumberFormat="1" applyFont="1" applyFill="1" applyBorder="1" applyAlignment="1">
      <alignment horizontal="center" vertical="center" wrapText="1"/>
    </xf>
    <xf numFmtId="4" fontId="1" fillId="5" borderId="8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16" fillId="4" borderId="18" xfId="0" applyFont="1" applyFill="1" applyBorder="1" applyAlignment="1">
      <alignment horizontal="center" vertical="center" wrapText="1"/>
    </xf>
    <xf numFmtId="167" fontId="17" fillId="4" borderId="13" xfId="0" applyNumberFormat="1" applyFont="1" applyFill="1" applyBorder="1" applyAlignment="1">
      <alignment horizontal="center" vertical="center" wrapText="1"/>
    </xf>
    <xf numFmtId="167" fontId="17" fillId="4" borderId="6" xfId="0" applyNumberFormat="1" applyFont="1" applyFill="1" applyBorder="1" applyAlignment="1">
      <alignment horizontal="center" vertical="center" wrapText="1"/>
    </xf>
    <xf numFmtId="167" fontId="17" fillId="4" borderId="18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wrapText="1"/>
    </xf>
    <xf numFmtId="0" fontId="16" fillId="0" borderId="20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vertical="center" wrapText="1"/>
    </xf>
    <xf numFmtId="167" fontId="16" fillId="6" borderId="13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170" fontId="8" fillId="4" borderId="6" xfId="0" applyNumberFormat="1" applyFont="1" applyFill="1" applyBorder="1" applyAlignment="1">
      <alignment horizontal="right" vertical="center" wrapText="1"/>
    </xf>
    <xf numFmtId="0" fontId="16" fillId="4" borderId="7" xfId="0" applyFont="1" applyFill="1" applyBorder="1" applyAlignment="1">
      <alignment horizontal="center" wrapText="1"/>
    </xf>
    <xf numFmtId="0" fontId="16" fillId="4" borderId="8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1" fillId="6" borderId="6" xfId="0" applyNumberFormat="1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 wrapText="1"/>
    </xf>
    <xf numFmtId="166" fontId="8" fillId="4" borderId="6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4" fontId="8" fillId="6" borderId="6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right" vertical="center" wrapText="1"/>
    </xf>
    <xf numFmtId="0" fontId="1" fillId="4" borderId="27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vertical="center" wrapText="1"/>
    </xf>
    <xf numFmtId="4" fontId="1" fillId="4" borderId="6" xfId="0" applyNumberFormat="1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 wrapText="1"/>
    </xf>
    <xf numFmtId="4" fontId="1" fillId="4" borderId="18" xfId="0" applyNumberFormat="1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right" vertical="center" wrapText="1"/>
    </xf>
    <xf numFmtId="4" fontId="1" fillId="4" borderId="27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horizontal="center" vertical="center" wrapText="1"/>
    </xf>
    <xf numFmtId="0" fontId="8" fillId="6" borderId="6" xfId="0" applyNumberFormat="1" applyFont="1" applyFill="1" applyBorder="1" applyAlignment="1">
      <alignment horizontal="center" vertical="center" wrapText="1"/>
    </xf>
    <xf numFmtId="0" fontId="8" fillId="6" borderId="18" xfId="0" applyNumberFormat="1" applyFont="1" applyFill="1" applyBorder="1" applyAlignment="1">
      <alignment horizontal="center" vertical="center" wrapText="1"/>
    </xf>
    <xf numFmtId="4" fontId="1" fillId="4" borderId="38" xfId="0" applyNumberFormat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4" fontId="8" fillId="4" borderId="18" xfId="0" applyNumberFormat="1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vertical="center" wrapText="1"/>
    </xf>
    <xf numFmtId="166" fontId="1" fillId="4" borderId="38" xfId="0" applyNumberFormat="1" applyFont="1" applyFill="1" applyBorder="1" applyAlignment="1">
      <alignment horizontal="center" vertical="center" wrapText="1"/>
    </xf>
    <xf numFmtId="166" fontId="1" fillId="4" borderId="10" xfId="0" applyNumberFormat="1" applyFont="1" applyFill="1" applyBorder="1" applyAlignment="1">
      <alignment horizontal="center" vertical="center" wrapText="1"/>
    </xf>
    <xf numFmtId="166" fontId="1" fillId="4" borderId="39" xfId="0" applyNumberFormat="1" applyFont="1" applyFill="1" applyBorder="1" applyAlignment="1">
      <alignment horizontal="center" vertical="center" wrapText="1"/>
    </xf>
    <xf numFmtId="4" fontId="1" fillId="0" borderId="38" xfId="0" applyNumberFormat="1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4" fontId="8" fillId="0" borderId="40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166" fontId="17" fillId="4" borderId="6" xfId="0" applyNumberFormat="1" applyFont="1" applyFill="1" applyBorder="1" applyAlignment="1">
      <alignment horizontal="right" vertical="center" wrapText="1"/>
    </xf>
    <xf numFmtId="4" fontId="8" fillId="4" borderId="6" xfId="0" applyNumberFormat="1" applyFont="1" applyFill="1" applyBorder="1" applyAlignment="1">
      <alignment horizontal="right" vertical="center" wrapText="1"/>
    </xf>
    <xf numFmtId="4" fontId="8" fillId="0" borderId="32" xfId="0" applyNumberFormat="1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right" vertical="center" wrapText="1"/>
    </xf>
    <xf numFmtId="166" fontId="8" fillId="4" borderId="6" xfId="0" applyNumberFormat="1" applyFont="1" applyFill="1" applyBorder="1" applyAlignment="1">
      <alignment horizontal="right" vertical="center" wrapText="1"/>
    </xf>
    <xf numFmtId="4" fontId="8" fillId="6" borderId="6" xfId="0" applyNumberFormat="1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4" fontId="8" fillId="4" borderId="9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st31" xfId="2" xr:uid="{52170DED-AC3A-4C78-8C6B-E67EADE74555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opLeftCell="A73" zoomScaleNormal="100" workbookViewId="0">
      <selection activeCell="J5" sqref="J5"/>
    </sheetView>
  </sheetViews>
  <sheetFormatPr defaultColWidth="9.140625" defaultRowHeight="15.75" x14ac:dyDescent="0.25"/>
  <cols>
    <col min="1" max="1" width="32" style="114" customWidth="1"/>
    <col min="2" max="2" width="9.140625" style="114" hidden="1" customWidth="1"/>
    <col min="3" max="3" width="13.5703125" style="2" customWidth="1"/>
    <col min="4" max="4" width="19" style="2" customWidth="1"/>
    <col min="5" max="6" width="10.85546875" style="2" customWidth="1"/>
    <col min="7" max="8" width="10.85546875" style="116" customWidth="1"/>
    <col min="9" max="10" width="10.85546875" style="2" customWidth="1"/>
    <col min="11" max="16384" width="9.140625" style="1"/>
  </cols>
  <sheetData>
    <row r="1" spans="1:11" ht="15" customHeight="1" x14ac:dyDescent="0.25">
      <c r="G1" s="2"/>
      <c r="H1" s="2"/>
      <c r="J1" s="114" t="s">
        <v>0</v>
      </c>
      <c r="K1" s="21"/>
    </row>
    <row r="2" spans="1:11" x14ac:dyDescent="0.25">
      <c r="G2" s="2"/>
      <c r="H2" s="2"/>
      <c r="J2" s="114" t="s">
        <v>1</v>
      </c>
      <c r="K2" s="21"/>
    </row>
    <row r="3" spans="1:11" x14ac:dyDescent="0.25">
      <c r="G3" s="2"/>
      <c r="H3" s="2"/>
      <c r="J3" s="114" t="s">
        <v>2</v>
      </c>
      <c r="K3" s="21"/>
    </row>
    <row r="4" spans="1:11" x14ac:dyDescent="0.25">
      <c r="H4" s="117"/>
      <c r="J4" s="172" t="s">
        <v>197</v>
      </c>
      <c r="K4" s="2"/>
    </row>
    <row r="6" spans="1:11" s="114" customFormat="1" ht="53.25" customHeight="1" x14ac:dyDescent="0.25">
      <c r="A6" s="206" t="s">
        <v>190</v>
      </c>
      <c r="B6" s="206"/>
      <c r="C6" s="206"/>
      <c r="D6" s="206"/>
      <c r="E6" s="206"/>
      <c r="F6" s="206"/>
      <c r="G6" s="206"/>
      <c r="H6" s="206"/>
      <c r="I6" s="206"/>
      <c r="J6" s="206"/>
    </row>
    <row r="7" spans="1:11" s="114" customFormat="1" ht="20.25" customHeight="1" x14ac:dyDescent="0.25">
      <c r="A7" s="119"/>
      <c r="B7" s="119"/>
      <c r="C7" s="119"/>
      <c r="D7" s="119"/>
      <c r="E7" s="119"/>
      <c r="F7" s="119"/>
      <c r="G7" s="119"/>
      <c r="H7" s="119"/>
      <c r="I7" s="119"/>
      <c r="J7" s="119"/>
    </row>
    <row r="8" spans="1:11" s="114" customFormat="1" ht="53.25" customHeight="1" x14ac:dyDescent="0.25">
      <c r="A8" s="202" t="s">
        <v>192</v>
      </c>
      <c r="B8" s="112"/>
      <c r="C8" s="207" t="s">
        <v>193</v>
      </c>
      <c r="D8" s="207"/>
      <c r="E8" s="207"/>
      <c r="F8" s="207"/>
      <c r="G8" s="207"/>
      <c r="H8" s="207"/>
      <c r="I8" s="207"/>
      <c r="J8" s="207"/>
    </row>
    <row r="9" spans="1:11" s="114" customFormat="1" x14ac:dyDescent="0.25">
      <c r="C9" s="2"/>
      <c r="D9" s="2"/>
      <c r="E9" s="2"/>
      <c r="F9" s="2"/>
      <c r="G9" s="116"/>
      <c r="H9" s="116"/>
      <c r="I9" s="2"/>
      <c r="J9" s="2"/>
    </row>
    <row r="10" spans="1:11" ht="22.5" customHeight="1" x14ac:dyDescent="0.25">
      <c r="A10" s="206" t="s">
        <v>191</v>
      </c>
      <c r="B10" s="206"/>
      <c r="C10" s="206"/>
      <c r="D10" s="206"/>
      <c r="E10" s="206"/>
      <c r="F10" s="206"/>
      <c r="G10" s="206"/>
      <c r="H10" s="206"/>
      <c r="I10" s="206"/>
      <c r="J10" s="206"/>
      <c r="K10" s="171"/>
    </row>
    <row r="12" spans="1:11" ht="15.75" customHeight="1" x14ac:dyDescent="0.25">
      <c r="A12" s="220" t="s">
        <v>3</v>
      </c>
      <c r="B12" s="221"/>
      <c r="C12" s="226" t="s">
        <v>4</v>
      </c>
      <c r="D12" s="228" t="s">
        <v>188</v>
      </c>
      <c r="E12" s="208" t="s">
        <v>187</v>
      </c>
      <c r="F12" s="209"/>
      <c r="G12" s="208" t="s">
        <v>189</v>
      </c>
      <c r="H12" s="209"/>
      <c r="I12" s="208" t="s">
        <v>10</v>
      </c>
      <c r="J12" s="209"/>
    </row>
    <row r="13" spans="1:11" ht="35.450000000000003" customHeight="1" x14ac:dyDescent="0.25">
      <c r="A13" s="222"/>
      <c r="B13" s="223"/>
      <c r="C13" s="227"/>
      <c r="D13" s="229"/>
      <c r="E13" s="210"/>
      <c r="F13" s="211"/>
      <c r="G13" s="210"/>
      <c r="H13" s="211"/>
      <c r="I13" s="210"/>
      <c r="J13" s="211"/>
    </row>
    <row r="14" spans="1:11" ht="18.75" x14ac:dyDescent="0.3">
      <c r="A14" s="222"/>
      <c r="B14" s="223"/>
      <c r="C14" s="173">
        <v>2025</v>
      </c>
      <c r="D14" s="196">
        <f>'6. план реализации'!E14</f>
        <v>134868.1</v>
      </c>
      <c r="E14" s="236">
        <f>'6. план реализации'!N13</f>
        <v>134716.6</v>
      </c>
      <c r="F14" s="237"/>
      <c r="G14" s="234">
        <f>'6. план реализации'!L14</f>
        <v>151.5</v>
      </c>
      <c r="H14" s="235"/>
      <c r="I14" s="240">
        <f>'6. план реализации'!I14</f>
        <v>0</v>
      </c>
      <c r="J14" s="241"/>
    </row>
    <row r="15" spans="1:11" ht="18.75" x14ac:dyDescent="0.3">
      <c r="A15" s="222"/>
      <c r="B15" s="223"/>
      <c r="C15" s="111">
        <v>2026</v>
      </c>
      <c r="D15" s="196">
        <f>'6. план реализации'!E15</f>
        <v>127328.40000000001</v>
      </c>
      <c r="E15" s="236">
        <f>'6. план реализации'!O13</f>
        <v>127170.8</v>
      </c>
      <c r="F15" s="237"/>
      <c r="G15" s="234">
        <f>'6. план реализации'!L15</f>
        <v>157.6</v>
      </c>
      <c r="H15" s="235"/>
      <c r="I15" s="240">
        <f>'6. план реализации'!I15</f>
        <v>0</v>
      </c>
      <c r="J15" s="241"/>
    </row>
    <row r="16" spans="1:11" ht="18.75" x14ac:dyDescent="0.3">
      <c r="A16" s="222"/>
      <c r="B16" s="223"/>
      <c r="C16" s="111">
        <v>2027</v>
      </c>
      <c r="D16" s="194">
        <f>'6. план реализации'!E16</f>
        <v>127284.7</v>
      </c>
      <c r="E16" s="236">
        <f>'6. план реализации'!P13</f>
        <v>127120.8</v>
      </c>
      <c r="F16" s="237"/>
      <c r="G16" s="234">
        <f>'6. план реализации'!L16</f>
        <v>163.9</v>
      </c>
      <c r="H16" s="235"/>
      <c r="I16" s="240">
        <f>'6. план реализации'!I16</f>
        <v>0</v>
      </c>
      <c r="J16" s="241"/>
    </row>
    <row r="17" spans="1:10" ht="18.75" x14ac:dyDescent="0.3">
      <c r="A17" s="222"/>
      <c r="B17" s="223"/>
      <c r="C17" s="111">
        <v>2028</v>
      </c>
      <c r="D17" s="194">
        <f>'6. план реализации'!E17</f>
        <v>127284.7</v>
      </c>
      <c r="E17" s="238">
        <f>'6. план реализации'!Q13</f>
        <v>127120.8</v>
      </c>
      <c r="F17" s="239"/>
      <c r="G17" s="234">
        <f>'6. план реализации'!L17</f>
        <v>163.9</v>
      </c>
      <c r="H17" s="235"/>
      <c r="I17" s="240">
        <v>0</v>
      </c>
      <c r="J17" s="241"/>
    </row>
    <row r="18" spans="1:10" ht="18.75" x14ac:dyDescent="0.3">
      <c r="A18" s="222"/>
      <c r="B18" s="223"/>
      <c r="C18" s="111">
        <v>2029</v>
      </c>
      <c r="D18" s="194">
        <f>'6. план реализации'!E18</f>
        <v>127284.7</v>
      </c>
      <c r="E18" s="236">
        <f>'6. план реализации'!R13</f>
        <v>127120.8</v>
      </c>
      <c r="F18" s="237"/>
      <c r="G18" s="234">
        <f>'6. план реализации'!L18</f>
        <v>163.9</v>
      </c>
      <c r="H18" s="235"/>
      <c r="I18" s="240">
        <v>0</v>
      </c>
      <c r="J18" s="241"/>
    </row>
    <row r="19" spans="1:10" ht="18.75" x14ac:dyDescent="0.3">
      <c r="A19" s="222"/>
      <c r="B19" s="223"/>
      <c r="C19" s="111">
        <v>2030</v>
      </c>
      <c r="D19" s="194">
        <f>'6. план реализации'!E19</f>
        <v>127284.7</v>
      </c>
      <c r="E19" s="236">
        <f>'6. план реализации'!S13</f>
        <v>127120.8</v>
      </c>
      <c r="F19" s="237"/>
      <c r="G19" s="234">
        <f>'6. план реализации'!L19</f>
        <v>163.9</v>
      </c>
      <c r="H19" s="235"/>
      <c r="I19" s="240">
        <v>0</v>
      </c>
      <c r="J19" s="241"/>
    </row>
    <row r="20" spans="1:10" ht="18.75" x14ac:dyDescent="0.25">
      <c r="A20" s="224"/>
      <c r="B20" s="225"/>
      <c r="C20" s="111" t="s">
        <v>7</v>
      </c>
      <c r="D20" s="195">
        <f>SUM(D14:D19)</f>
        <v>771335.29999999993</v>
      </c>
      <c r="E20" s="236">
        <f t="shared" ref="E20" si="0">SUM(E14:E19)</f>
        <v>770370.60000000009</v>
      </c>
      <c r="F20" s="237"/>
      <c r="G20" s="240">
        <f t="shared" ref="G20" si="1">SUM(G14:G19)</f>
        <v>964.69999999999993</v>
      </c>
      <c r="H20" s="241"/>
      <c r="I20" s="240">
        <f t="shared" ref="I20" si="2">SUM(I14:I19)</f>
        <v>0</v>
      </c>
      <c r="J20" s="241"/>
    </row>
    <row r="21" spans="1:10" x14ac:dyDescent="0.25">
      <c r="D21" s="200"/>
      <c r="E21" s="200"/>
      <c r="F21" s="200"/>
      <c r="G21" s="201"/>
      <c r="H21" s="201"/>
      <c r="I21" s="200"/>
      <c r="J21" s="200"/>
    </row>
    <row r="22" spans="1:10" ht="62.25" customHeight="1" x14ac:dyDescent="0.3">
      <c r="A22" s="203" t="s">
        <v>186</v>
      </c>
      <c r="B22" s="203"/>
      <c r="C22" s="203"/>
      <c r="D22" s="203"/>
      <c r="E22" s="203"/>
      <c r="F22" s="203"/>
      <c r="G22" s="203"/>
      <c r="H22" s="203"/>
      <c r="I22" s="203"/>
      <c r="J22" s="203"/>
    </row>
    <row r="23" spans="1:10" s="15" customFormat="1" ht="15.75" customHeight="1" x14ac:dyDescent="0.3">
      <c r="A23" s="175"/>
      <c r="B23" s="175"/>
      <c r="C23" s="115"/>
      <c r="D23" s="115"/>
      <c r="E23" s="115"/>
      <c r="F23" s="115"/>
      <c r="G23" s="115"/>
      <c r="H23" s="115"/>
      <c r="I23" s="115"/>
      <c r="J23" s="115"/>
    </row>
    <row r="24" spans="1:10" s="15" customFormat="1" ht="15.75" customHeight="1" x14ac:dyDescent="0.25">
      <c r="A24" s="220" t="s">
        <v>11</v>
      </c>
      <c r="B24" s="221"/>
      <c r="C24" s="226" t="s">
        <v>4</v>
      </c>
      <c r="D24" s="228" t="s">
        <v>188</v>
      </c>
      <c r="E24" s="208" t="s">
        <v>187</v>
      </c>
      <c r="F24" s="209"/>
      <c r="G24" s="208" t="s">
        <v>189</v>
      </c>
      <c r="H24" s="209"/>
      <c r="I24" s="208" t="s">
        <v>10</v>
      </c>
      <c r="J24" s="209"/>
    </row>
    <row r="25" spans="1:10" s="15" customFormat="1" ht="15.75" customHeight="1" x14ac:dyDescent="0.25">
      <c r="A25" s="222"/>
      <c r="B25" s="223"/>
      <c r="C25" s="227"/>
      <c r="D25" s="229"/>
      <c r="E25" s="210"/>
      <c r="F25" s="211"/>
      <c r="G25" s="210"/>
      <c r="H25" s="211"/>
      <c r="I25" s="210"/>
      <c r="J25" s="211"/>
    </row>
    <row r="26" spans="1:10" s="15" customFormat="1" ht="18.75" x14ac:dyDescent="0.3">
      <c r="A26" s="222"/>
      <c r="B26" s="223"/>
      <c r="C26" s="173">
        <v>2025</v>
      </c>
      <c r="D26" s="197">
        <f>'6. план реализации'!F21</f>
        <v>11108.3</v>
      </c>
      <c r="E26" s="230">
        <f>'6. план реализации'!N20</f>
        <v>11108.3</v>
      </c>
      <c r="F26" s="231"/>
      <c r="G26" s="216">
        <f>'6. план реализации'!L21</f>
        <v>0</v>
      </c>
      <c r="H26" s="217"/>
      <c r="I26" s="214">
        <f>'6. план реализации'!I21</f>
        <v>0</v>
      </c>
      <c r="J26" s="215"/>
    </row>
    <row r="27" spans="1:10" s="15" customFormat="1" ht="18.75" x14ac:dyDescent="0.3">
      <c r="A27" s="222"/>
      <c r="B27" s="223"/>
      <c r="C27" s="111">
        <v>2026</v>
      </c>
      <c r="D27" s="197">
        <f>'6. план реализации'!F22</f>
        <v>11048.3</v>
      </c>
      <c r="E27" s="230">
        <f>'6. план реализации'!O20</f>
        <v>11048.3</v>
      </c>
      <c r="F27" s="231"/>
      <c r="G27" s="216">
        <f>'6. план реализации'!L22</f>
        <v>0</v>
      </c>
      <c r="H27" s="217"/>
      <c r="I27" s="214">
        <f>'6. план реализации'!I22</f>
        <v>0</v>
      </c>
      <c r="J27" s="215"/>
    </row>
    <row r="28" spans="1:10" s="15" customFormat="1" ht="18.75" x14ac:dyDescent="0.3">
      <c r="A28" s="222"/>
      <c r="B28" s="223"/>
      <c r="C28" s="111">
        <v>2027</v>
      </c>
      <c r="D28" s="197">
        <f>'6. план реализации'!F23</f>
        <v>11048.3</v>
      </c>
      <c r="E28" s="230">
        <f>'6. план реализации'!P20</f>
        <v>11048.3</v>
      </c>
      <c r="F28" s="231"/>
      <c r="G28" s="216">
        <f>'6. план реализации'!L23</f>
        <v>0</v>
      </c>
      <c r="H28" s="217"/>
      <c r="I28" s="214">
        <f>'6. план реализации'!I23</f>
        <v>0</v>
      </c>
      <c r="J28" s="215"/>
    </row>
    <row r="29" spans="1:10" s="15" customFormat="1" ht="18.75" x14ac:dyDescent="0.3">
      <c r="A29" s="222"/>
      <c r="B29" s="223"/>
      <c r="C29" s="111">
        <v>2028</v>
      </c>
      <c r="D29" s="197">
        <f>'6. план реализации'!F24</f>
        <v>11048.3</v>
      </c>
      <c r="E29" s="218">
        <f>'6. план реализации'!Q20</f>
        <v>11048.3</v>
      </c>
      <c r="F29" s="219"/>
      <c r="G29" s="216">
        <f>'6. план реализации'!L24</f>
        <v>0</v>
      </c>
      <c r="H29" s="217"/>
      <c r="I29" s="214">
        <f>'6. план реализации'!I24</f>
        <v>0</v>
      </c>
      <c r="J29" s="215"/>
    </row>
    <row r="30" spans="1:10" s="15" customFormat="1" ht="18.75" x14ac:dyDescent="0.3">
      <c r="A30" s="222"/>
      <c r="B30" s="223"/>
      <c r="C30" s="111">
        <v>2029</v>
      </c>
      <c r="D30" s="197">
        <f>'6. план реализации'!F25</f>
        <v>11048.3</v>
      </c>
      <c r="E30" s="230">
        <f>'6. план реализации'!R20</f>
        <v>11048.3</v>
      </c>
      <c r="F30" s="231"/>
      <c r="G30" s="216">
        <f>'6. план реализации'!L25</f>
        <v>0</v>
      </c>
      <c r="H30" s="217"/>
      <c r="I30" s="214">
        <f>'6. план реализации'!I25</f>
        <v>0</v>
      </c>
      <c r="J30" s="215"/>
    </row>
    <row r="31" spans="1:10" s="15" customFormat="1" ht="18.75" x14ac:dyDescent="0.3">
      <c r="A31" s="222"/>
      <c r="B31" s="223"/>
      <c r="C31" s="111">
        <v>2030</v>
      </c>
      <c r="D31" s="197">
        <f>'6. план реализации'!F26</f>
        <v>11048.3</v>
      </c>
      <c r="E31" s="230">
        <f>'6. план реализации'!S20</f>
        <v>11048.3</v>
      </c>
      <c r="F31" s="231"/>
      <c r="G31" s="216">
        <f>'6. план реализации'!L26</f>
        <v>0</v>
      </c>
      <c r="H31" s="217"/>
      <c r="I31" s="214">
        <f>'6. план реализации'!I26</f>
        <v>0</v>
      </c>
      <c r="J31" s="215"/>
    </row>
    <row r="32" spans="1:10" s="15" customFormat="1" ht="18.75" x14ac:dyDescent="0.25">
      <c r="A32" s="224"/>
      <c r="B32" s="225"/>
      <c r="C32" s="111" t="s">
        <v>7</v>
      </c>
      <c r="D32" s="198">
        <f>SUM(D26:D31)</f>
        <v>66349.8</v>
      </c>
      <c r="E32" s="230">
        <f>SUM(E26:F31)</f>
        <v>66349.8</v>
      </c>
      <c r="F32" s="231"/>
      <c r="G32" s="214">
        <f t="shared" ref="G32" si="3">SUM(G26:H31)</f>
        <v>0</v>
      </c>
      <c r="H32" s="215"/>
      <c r="I32" s="214">
        <f t="shared" ref="I32" si="4">SUM(I26:J31)</f>
        <v>0</v>
      </c>
      <c r="J32" s="215"/>
    </row>
    <row r="34" spans="1:11" ht="96.75" customHeight="1" x14ac:dyDescent="0.3">
      <c r="A34" s="203" t="s">
        <v>176</v>
      </c>
      <c r="B34" s="203"/>
      <c r="C34" s="203"/>
      <c r="D34" s="203"/>
      <c r="E34" s="203"/>
      <c r="F34" s="203"/>
      <c r="G34" s="203"/>
      <c r="H34" s="203"/>
      <c r="I34" s="203"/>
      <c r="J34" s="203"/>
      <c r="K34" s="174"/>
    </row>
    <row r="36" spans="1:11" ht="15.6" customHeight="1" x14ac:dyDescent="0.25">
      <c r="A36" s="220" t="s">
        <v>11</v>
      </c>
      <c r="B36" s="221"/>
      <c r="C36" s="226" t="s">
        <v>4</v>
      </c>
      <c r="D36" s="228" t="s">
        <v>188</v>
      </c>
      <c r="E36" s="208" t="s">
        <v>187</v>
      </c>
      <c r="F36" s="209"/>
      <c r="G36" s="208" t="s">
        <v>189</v>
      </c>
      <c r="H36" s="209"/>
      <c r="I36" s="208" t="s">
        <v>10</v>
      </c>
      <c r="J36" s="209"/>
    </row>
    <row r="37" spans="1:11" ht="16.5" customHeight="1" x14ac:dyDescent="0.25">
      <c r="A37" s="222"/>
      <c r="B37" s="223"/>
      <c r="C37" s="227"/>
      <c r="D37" s="229"/>
      <c r="E37" s="210"/>
      <c r="F37" s="211"/>
      <c r="G37" s="210"/>
      <c r="H37" s="211"/>
      <c r="I37" s="210"/>
      <c r="J37" s="211"/>
    </row>
    <row r="38" spans="1:11" ht="18.75" x14ac:dyDescent="0.25">
      <c r="A38" s="222"/>
      <c r="B38" s="223"/>
      <c r="C38" s="173">
        <v>2025</v>
      </c>
      <c r="D38" s="33">
        <f>E38</f>
        <v>60</v>
      </c>
      <c r="E38" s="212">
        <f>'3.Повышение эффект.бюджетных ра'!D8</f>
        <v>60</v>
      </c>
      <c r="F38" s="213"/>
      <c r="G38" s="212">
        <f>'3.Повышение эффект.бюджетных ра'!F8</f>
        <v>0</v>
      </c>
      <c r="H38" s="213"/>
      <c r="I38" s="212">
        <f>'3.Повышение эффект.бюджетных ра'!H8</f>
        <v>0</v>
      </c>
      <c r="J38" s="213"/>
    </row>
    <row r="39" spans="1:11" ht="18.75" x14ac:dyDescent="0.25">
      <c r="A39" s="222"/>
      <c r="B39" s="223"/>
      <c r="C39" s="111">
        <v>2026</v>
      </c>
      <c r="D39" s="33">
        <f t="shared" ref="D39:D43" si="5">E39</f>
        <v>0</v>
      </c>
      <c r="E39" s="212">
        <f>'3.Повышение эффект.бюджетных ра'!D9</f>
        <v>0</v>
      </c>
      <c r="F39" s="213"/>
      <c r="G39" s="212">
        <f>'3.Повышение эффект.бюджетных ра'!F9</f>
        <v>0</v>
      </c>
      <c r="H39" s="213"/>
      <c r="I39" s="212">
        <f>'3.Повышение эффект.бюджетных ра'!H9</f>
        <v>0</v>
      </c>
      <c r="J39" s="213"/>
    </row>
    <row r="40" spans="1:11" ht="18.75" x14ac:dyDescent="0.25">
      <c r="A40" s="222"/>
      <c r="B40" s="223"/>
      <c r="C40" s="111">
        <v>2027</v>
      </c>
      <c r="D40" s="33">
        <f t="shared" si="5"/>
        <v>0</v>
      </c>
      <c r="E40" s="212">
        <f>'3.Повышение эффект.бюджетных ра'!D10</f>
        <v>0</v>
      </c>
      <c r="F40" s="213"/>
      <c r="G40" s="212">
        <f>'3.Повышение эффект.бюджетных ра'!F10</f>
        <v>0</v>
      </c>
      <c r="H40" s="213"/>
      <c r="I40" s="212">
        <f>'3.Повышение эффект.бюджетных ра'!H10</f>
        <v>0</v>
      </c>
      <c r="J40" s="213"/>
    </row>
    <row r="41" spans="1:11" ht="18.75" x14ac:dyDescent="0.25">
      <c r="A41" s="222"/>
      <c r="B41" s="223"/>
      <c r="C41" s="111">
        <v>2028</v>
      </c>
      <c r="D41" s="33">
        <f t="shared" si="5"/>
        <v>0</v>
      </c>
      <c r="E41" s="212">
        <f>'3.Повышение эффект.бюджетных ра'!D11</f>
        <v>0</v>
      </c>
      <c r="F41" s="213"/>
      <c r="G41" s="212">
        <f>'3.Повышение эффект.бюджетных ра'!F11</f>
        <v>0</v>
      </c>
      <c r="H41" s="213"/>
      <c r="I41" s="212">
        <f>'3.Повышение эффект.бюджетных ра'!H11</f>
        <v>0</v>
      </c>
      <c r="J41" s="213"/>
    </row>
    <row r="42" spans="1:11" ht="18.75" x14ac:dyDescent="0.25">
      <c r="A42" s="222"/>
      <c r="B42" s="223"/>
      <c r="C42" s="111">
        <v>2029</v>
      </c>
      <c r="D42" s="33">
        <f t="shared" si="5"/>
        <v>0</v>
      </c>
      <c r="E42" s="212">
        <f>'3.Повышение эффект.бюджетных ра'!D12</f>
        <v>0</v>
      </c>
      <c r="F42" s="213"/>
      <c r="G42" s="212">
        <f>'3.Повышение эффект.бюджетных ра'!F12</f>
        <v>0</v>
      </c>
      <c r="H42" s="213"/>
      <c r="I42" s="212">
        <f>'3.Повышение эффект.бюджетных ра'!H12</f>
        <v>0</v>
      </c>
      <c r="J42" s="213"/>
    </row>
    <row r="43" spans="1:11" ht="18.75" x14ac:dyDescent="0.25">
      <c r="A43" s="222"/>
      <c r="B43" s="223"/>
      <c r="C43" s="111">
        <v>2030</v>
      </c>
      <c r="D43" s="33">
        <f t="shared" si="5"/>
        <v>0</v>
      </c>
      <c r="E43" s="212">
        <f>'3.Повышение эффект.бюджетных ра'!D13</f>
        <v>0</v>
      </c>
      <c r="F43" s="213"/>
      <c r="G43" s="212">
        <f>'3.Повышение эффект.бюджетных ра'!F13</f>
        <v>0</v>
      </c>
      <c r="H43" s="213"/>
      <c r="I43" s="212">
        <f>'3.Повышение эффект.бюджетных ра'!H13</f>
        <v>0</v>
      </c>
      <c r="J43" s="213"/>
    </row>
    <row r="44" spans="1:11" ht="18.75" x14ac:dyDescent="0.25">
      <c r="A44" s="224"/>
      <c r="B44" s="225"/>
      <c r="C44" s="111" t="s">
        <v>7</v>
      </c>
      <c r="D44" s="33">
        <f>SUM(D38:D43)</f>
        <v>60</v>
      </c>
      <c r="E44" s="212">
        <f>SUM(E38:F43)</f>
        <v>60</v>
      </c>
      <c r="F44" s="213"/>
      <c r="G44" s="212">
        <f t="shared" ref="G44" si="6">SUM(G38:H43)</f>
        <v>0</v>
      </c>
      <c r="H44" s="213"/>
      <c r="I44" s="212">
        <f t="shared" ref="I44" si="7">SUM(I38:J43)</f>
        <v>0</v>
      </c>
      <c r="J44" s="213"/>
    </row>
    <row r="45" spans="1:11" s="15" customFormat="1" x14ac:dyDescent="0.25">
      <c r="A45" s="17"/>
      <c r="B45" s="17"/>
      <c r="C45" s="199"/>
      <c r="D45" s="19"/>
      <c r="E45" s="113"/>
      <c r="F45" s="113"/>
      <c r="G45" s="113"/>
      <c r="H45" s="113"/>
      <c r="I45" s="2"/>
      <c r="J45" s="2"/>
    </row>
    <row r="46" spans="1:11" s="114" customFormat="1" ht="57.75" customHeight="1" x14ac:dyDescent="0.3">
      <c r="A46" s="203" t="s">
        <v>194</v>
      </c>
      <c r="B46" s="203"/>
      <c r="C46" s="203"/>
      <c r="D46" s="203"/>
      <c r="E46" s="203"/>
      <c r="F46" s="203"/>
      <c r="G46" s="203"/>
      <c r="H46" s="203"/>
      <c r="I46" s="203"/>
      <c r="J46" s="203"/>
    </row>
    <row r="47" spans="1:11" s="114" customFormat="1" x14ac:dyDescent="0.25">
      <c r="A47" s="17"/>
      <c r="B47" s="17"/>
      <c r="C47" s="199"/>
      <c r="D47" s="19"/>
      <c r="E47" s="113"/>
      <c r="F47" s="113"/>
      <c r="G47" s="113"/>
      <c r="H47" s="113"/>
      <c r="I47" s="2"/>
      <c r="J47" s="2"/>
    </row>
    <row r="48" spans="1:11" s="114" customFormat="1" ht="37.5" x14ac:dyDescent="0.25">
      <c r="A48" s="202" t="s">
        <v>192</v>
      </c>
      <c r="B48" s="112"/>
      <c r="C48" s="207" t="s">
        <v>193</v>
      </c>
      <c r="D48" s="207"/>
      <c r="E48" s="207"/>
      <c r="F48" s="207"/>
      <c r="G48" s="207"/>
      <c r="H48" s="207"/>
      <c r="I48" s="207"/>
      <c r="J48" s="207"/>
    </row>
    <row r="49" spans="1:11" s="114" customFormat="1" x14ac:dyDescent="0.25">
      <c r="A49" s="17"/>
      <c r="B49" s="17"/>
      <c r="C49" s="199"/>
      <c r="D49" s="19"/>
      <c r="E49" s="113"/>
      <c r="F49" s="113"/>
      <c r="G49" s="113"/>
      <c r="H49" s="113"/>
      <c r="I49" s="2"/>
      <c r="J49" s="2"/>
    </row>
    <row r="50" spans="1:11" ht="28.5" customHeight="1" x14ac:dyDescent="0.3">
      <c r="A50" s="203" t="s">
        <v>195</v>
      </c>
      <c r="B50" s="203"/>
      <c r="C50" s="203"/>
      <c r="D50" s="203"/>
      <c r="E50" s="203"/>
      <c r="F50" s="203"/>
      <c r="G50" s="203"/>
      <c r="H50" s="203"/>
      <c r="I50" s="203"/>
      <c r="J50" s="203"/>
      <c r="K50" s="174"/>
    </row>
    <row r="52" spans="1:11" ht="15.75" customHeight="1" x14ac:dyDescent="0.25">
      <c r="A52" s="220" t="s">
        <v>11</v>
      </c>
      <c r="B52" s="221"/>
      <c r="C52" s="226" t="s">
        <v>4</v>
      </c>
      <c r="D52" s="228" t="s">
        <v>188</v>
      </c>
      <c r="E52" s="208" t="s">
        <v>187</v>
      </c>
      <c r="F52" s="209"/>
      <c r="G52" s="208" t="s">
        <v>189</v>
      </c>
      <c r="H52" s="209"/>
      <c r="I52" s="208" t="s">
        <v>10</v>
      </c>
      <c r="J52" s="209"/>
    </row>
    <row r="53" spans="1:11" ht="16.5" customHeight="1" x14ac:dyDescent="0.25">
      <c r="A53" s="222"/>
      <c r="B53" s="223"/>
      <c r="C53" s="227"/>
      <c r="D53" s="229"/>
      <c r="E53" s="210"/>
      <c r="F53" s="211"/>
      <c r="G53" s="210"/>
      <c r="H53" s="211"/>
      <c r="I53" s="210"/>
      <c r="J53" s="211"/>
    </row>
    <row r="54" spans="1:11" ht="18.75" x14ac:dyDescent="0.25">
      <c r="A54" s="222"/>
      <c r="B54" s="223"/>
      <c r="C54" s="173">
        <v>2025</v>
      </c>
      <c r="D54" s="197">
        <f>'6. план реализации'!G69</f>
        <v>123646.6</v>
      </c>
      <c r="E54" s="230">
        <f>'6. план реализации'!N68</f>
        <v>123498.3</v>
      </c>
      <c r="F54" s="231"/>
      <c r="G54" s="232">
        <f>'6. план реализации'!L69</f>
        <v>148.30000000000001</v>
      </c>
      <c r="H54" s="233"/>
      <c r="I54" s="214">
        <f>'6. план реализации'!I69</f>
        <v>0</v>
      </c>
      <c r="J54" s="215"/>
    </row>
    <row r="55" spans="1:11" ht="18.75" x14ac:dyDescent="0.25">
      <c r="A55" s="222"/>
      <c r="B55" s="223"/>
      <c r="C55" s="111">
        <v>2026</v>
      </c>
      <c r="D55" s="197">
        <f>'6. план реализации'!G70</f>
        <v>116226.7</v>
      </c>
      <c r="E55" s="230">
        <f>'6. план реализации'!O68</f>
        <v>116072.5</v>
      </c>
      <c r="F55" s="231"/>
      <c r="G55" s="232">
        <f>'6. план реализации'!L70</f>
        <v>154.19999999999999</v>
      </c>
      <c r="H55" s="233"/>
      <c r="I55" s="214">
        <f>'6. план реализации'!I70</f>
        <v>0</v>
      </c>
      <c r="J55" s="215"/>
    </row>
    <row r="56" spans="1:11" ht="18.75" x14ac:dyDescent="0.3">
      <c r="A56" s="222"/>
      <c r="B56" s="223"/>
      <c r="C56" s="111">
        <v>2027</v>
      </c>
      <c r="D56" s="197">
        <f>'6. план реализации'!G71</f>
        <v>116226.7</v>
      </c>
      <c r="E56" s="230">
        <f>'6. план реализации'!P68</f>
        <v>116072.5</v>
      </c>
      <c r="F56" s="231"/>
      <c r="G56" s="216">
        <f>'6. план реализации'!L71</f>
        <v>154.19999999999999</v>
      </c>
      <c r="H56" s="217"/>
      <c r="I56" s="214">
        <f>'6. план реализации'!I71</f>
        <v>0</v>
      </c>
      <c r="J56" s="215"/>
    </row>
    <row r="57" spans="1:11" ht="18.75" x14ac:dyDescent="0.3">
      <c r="A57" s="222"/>
      <c r="B57" s="223"/>
      <c r="C57" s="111">
        <v>2028</v>
      </c>
      <c r="D57" s="197">
        <f>'6. план реализации'!G72</f>
        <v>116226.7</v>
      </c>
      <c r="E57" s="218">
        <f>'6. план реализации'!Q68</f>
        <v>116072.5</v>
      </c>
      <c r="F57" s="219"/>
      <c r="G57" s="216">
        <f>'6. план реализации'!L72</f>
        <v>154.19999999999999</v>
      </c>
      <c r="H57" s="217"/>
      <c r="I57" s="214">
        <f>'6. план реализации'!I72</f>
        <v>0</v>
      </c>
      <c r="J57" s="215"/>
    </row>
    <row r="58" spans="1:11" ht="18.75" x14ac:dyDescent="0.3">
      <c r="A58" s="222"/>
      <c r="B58" s="223"/>
      <c r="C58" s="111">
        <v>2029</v>
      </c>
      <c r="D58" s="197">
        <f>'6. план реализации'!G73</f>
        <v>116226.7</v>
      </c>
      <c r="E58" s="230">
        <f>'6. план реализации'!R68</f>
        <v>116072.5</v>
      </c>
      <c r="F58" s="231"/>
      <c r="G58" s="216">
        <f>'6. план реализации'!L73</f>
        <v>154.19999999999999</v>
      </c>
      <c r="H58" s="217"/>
      <c r="I58" s="214">
        <f>'6. план реализации'!I73</f>
        <v>0</v>
      </c>
      <c r="J58" s="215"/>
    </row>
    <row r="59" spans="1:11" ht="18.75" x14ac:dyDescent="0.3">
      <c r="A59" s="222"/>
      <c r="B59" s="223"/>
      <c r="C59" s="111">
        <v>2030</v>
      </c>
      <c r="D59" s="197">
        <f>'6. план реализации'!G74</f>
        <v>116226.7</v>
      </c>
      <c r="E59" s="230">
        <f>'6. план реализации'!S68</f>
        <v>116072.5</v>
      </c>
      <c r="F59" s="231"/>
      <c r="G59" s="216">
        <f>'6. план реализации'!L74</f>
        <v>154.19999999999999</v>
      </c>
      <c r="H59" s="217"/>
      <c r="I59" s="214">
        <f>'6. план реализации'!I74</f>
        <v>0</v>
      </c>
      <c r="J59" s="215"/>
    </row>
    <row r="60" spans="1:11" ht="18.75" x14ac:dyDescent="0.25">
      <c r="A60" s="224"/>
      <c r="B60" s="225"/>
      <c r="C60" s="111" t="s">
        <v>7</v>
      </c>
      <c r="D60" s="198">
        <f>D54+D55+D56+D57+D58+D59</f>
        <v>704780.1</v>
      </c>
      <c r="E60" s="230">
        <f>E54+E55+E56+E57+E58+E59</f>
        <v>703860.8</v>
      </c>
      <c r="F60" s="231"/>
      <c r="G60" s="214">
        <f>G54+G55+G56+G57+G58+G59</f>
        <v>919.3</v>
      </c>
      <c r="H60" s="215"/>
      <c r="I60" s="214">
        <f>SUM(I54:J59)</f>
        <v>0</v>
      </c>
      <c r="J60" s="215"/>
    </row>
    <row r="61" spans="1:11" s="15" customFormat="1" x14ac:dyDescent="0.25">
      <c r="A61" s="17"/>
      <c r="B61" s="17"/>
      <c r="C61" s="199"/>
      <c r="D61" s="18"/>
      <c r="E61" s="113"/>
      <c r="F61" s="113"/>
      <c r="G61" s="113"/>
      <c r="H61" s="113"/>
      <c r="I61" s="113"/>
      <c r="J61" s="113"/>
    </row>
    <row r="62" spans="1:11" ht="76.5" customHeight="1" x14ac:dyDescent="0.3">
      <c r="A62" s="203" t="s">
        <v>177</v>
      </c>
      <c r="B62" s="203"/>
      <c r="C62" s="203"/>
      <c r="D62" s="203"/>
      <c r="E62" s="203"/>
      <c r="F62" s="203"/>
      <c r="G62" s="203"/>
      <c r="H62" s="203"/>
      <c r="I62" s="203"/>
      <c r="J62" s="203"/>
      <c r="K62" s="174"/>
    </row>
    <row r="64" spans="1:11" ht="15.75" customHeight="1" x14ac:dyDescent="0.25">
      <c r="A64" s="220" t="s">
        <v>11</v>
      </c>
      <c r="B64" s="221"/>
      <c r="C64" s="226" t="s">
        <v>4</v>
      </c>
      <c r="D64" s="228" t="s">
        <v>8</v>
      </c>
      <c r="E64" s="208" t="s">
        <v>9</v>
      </c>
      <c r="F64" s="209"/>
      <c r="G64" s="208" t="s">
        <v>189</v>
      </c>
      <c r="H64" s="209"/>
      <c r="I64" s="208" t="s">
        <v>10</v>
      </c>
      <c r="J64" s="209"/>
    </row>
    <row r="65" spans="1:10" ht="15.75" customHeight="1" x14ac:dyDescent="0.25">
      <c r="A65" s="222"/>
      <c r="B65" s="223"/>
      <c r="C65" s="227"/>
      <c r="D65" s="229"/>
      <c r="E65" s="210"/>
      <c r="F65" s="211"/>
      <c r="G65" s="210"/>
      <c r="H65" s="211"/>
      <c r="I65" s="210"/>
      <c r="J65" s="211"/>
    </row>
    <row r="66" spans="1:10" ht="18.75" x14ac:dyDescent="0.25">
      <c r="A66" s="222"/>
      <c r="B66" s="223"/>
      <c r="C66" s="173">
        <v>2025</v>
      </c>
      <c r="D66" s="23">
        <f>E66</f>
        <v>50</v>
      </c>
      <c r="E66" s="204">
        <f>'5.Управление мун.долгом'!D5</f>
        <v>50</v>
      </c>
      <c r="F66" s="205"/>
      <c r="G66" s="204">
        <f>'5.Управление мун.долгом'!F5</f>
        <v>0</v>
      </c>
      <c r="H66" s="205"/>
      <c r="I66" s="204">
        <f>'5.Управление мун.долгом'!H5</f>
        <v>0</v>
      </c>
      <c r="J66" s="205"/>
    </row>
    <row r="67" spans="1:10" ht="18.75" x14ac:dyDescent="0.25">
      <c r="A67" s="222"/>
      <c r="B67" s="223"/>
      <c r="C67" s="111">
        <v>2026</v>
      </c>
      <c r="D67" s="23">
        <f t="shared" ref="D67:D71" si="8">E67</f>
        <v>50</v>
      </c>
      <c r="E67" s="204">
        <f>'5.Управление мун.долгом'!D6</f>
        <v>50</v>
      </c>
      <c r="F67" s="205"/>
      <c r="G67" s="204">
        <f>'5.Управление мун.долгом'!F6</f>
        <v>0</v>
      </c>
      <c r="H67" s="205"/>
      <c r="I67" s="204">
        <f>'5.Управление мун.долгом'!H6</f>
        <v>0</v>
      </c>
      <c r="J67" s="205"/>
    </row>
    <row r="68" spans="1:10" ht="18.75" x14ac:dyDescent="0.25">
      <c r="A68" s="222"/>
      <c r="B68" s="223"/>
      <c r="C68" s="111">
        <v>2027</v>
      </c>
      <c r="D68" s="23">
        <f t="shared" si="8"/>
        <v>0</v>
      </c>
      <c r="E68" s="204">
        <f>'5.Управление мун.долгом'!D7</f>
        <v>0</v>
      </c>
      <c r="F68" s="205"/>
      <c r="G68" s="204">
        <f>'5.Управление мун.долгом'!F7</f>
        <v>0</v>
      </c>
      <c r="H68" s="205"/>
      <c r="I68" s="204">
        <f>'5.Управление мун.долгом'!H7</f>
        <v>0</v>
      </c>
      <c r="J68" s="205"/>
    </row>
    <row r="69" spans="1:10" ht="18.75" x14ac:dyDescent="0.25">
      <c r="A69" s="222"/>
      <c r="B69" s="223"/>
      <c r="C69" s="111">
        <v>2028</v>
      </c>
      <c r="D69" s="23">
        <f t="shared" si="8"/>
        <v>0</v>
      </c>
      <c r="E69" s="204">
        <f>'5.Управление мун.долгом'!D8</f>
        <v>0</v>
      </c>
      <c r="F69" s="205"/>
      <c r="G69" s="204">
        <f>'5.Управление мун.долгом'!F8</f>
        <v>0</v>
      </c>
      <c r="H69" s="205"/>
      <c r="I69" s="204">
        <f>'5.Управление мун.долгом'!H8</f>
        <v>0</v>
      </c>
      <c r="J69" s="205"/>
    </row>
    <row r="70" spans="1:10" ht="18.75" x14ac:dyDescent="0.25">
      <c r="A70" s="222"/>
      <c r="B70" s="223"/>
      <c r="C70" s="111">
        <v>2029</v>
      </c>
      <c r="D70" s="23">
        <f t="shared" si="8"/>
        <v>0</v>
      </c>
      <c r="E70" s="204">
        <f>'5.Управление мун.долгом'!D9</f>
        <v>0</v>
      </c>
      <c r="F70" s="205"/>
      <c r="G70" s="204">
        <f>'5.Управление мун.долгом'!F9</f>
        <v>0</v>
      </c>
      <c r="H70" s="205"/>
      <c r="I70" s="204">
        <f>'5.Управление мун.долгом'!H9</f>
        <v>0</v>
      </c>
      <c r="J70" s="205"/>
    </row>
    <row r="71" spans="1:10" ht="18.75" x14ac:dyDescent="0.25">
      <c r="A71" s="222"/>
      <c r="B71" s="223"/>
      <c r="C71" s="111">
        <v>2030</v>
      </c>
      <c r="D71" s="23">
        <f t="shared" si="8"/>
        <v>0</v>
      </c>
      <c r="E71" s="204">
        <f>'5.Управление мун.долгом'!D10</f>
        <v>0</v>
      </c>
      <c r="F71" s="205"/>
      <c r="G71" s="204">
        <f>'5.Управление мун.долгом'!F10</f>
        <v>0</v>
      </c>
      <c r="H71" s="205"/>
      <c r="I71" s="204">
        <f>'5.Управление мун.долгом'!H10</f>
        <v>0</v>
      </c>
      <c r="J71" s="205"/>
    </row>
    <row r="72" spans="1:10" ht="18.75" x14ac:dyDescent="0.25">
      <c r="A72" s="224"/>
      <c r="B72" s="225"/>
      <c r="C72" s="111" t="s">
        <v>7</v>
      </c>
      <c r="D72" s="23">
        <f>SUM(D66:D71)</f>
        <v>100</v>
      </c>
      <c r="E72" s="204">
        <f>SUM(E66:F71)</f>
        <v>100</v>
      </c>
      <c r="F72" s="205"/>
      <c r="G72" s="204">
        <f>G66+G67+G68+G69+G70+G71</f>
        <v>0</v>
      </c>
      <c r="H72" s="205"/>
      <c r="I72" s="204">
        <f>SUM(I66:J71)</f>
        <v>0</v>
      </c>
      <c r="J72" s="205"/>
    </row>
    <row r="74" spans="1:10" ht="61.5" customHeight="1" x14ac:dyDescent="0.3">
      <c r="A74" s="203" t="s">
        <v>196</v>
      </c>
      <c r="B74" s="203"/>
      <c r="C74" s="203"/>
      <c r="D74" s="203"/>
      <c r="E74" s="203"/>
      <c r="F74" s="203"/>
      <c r="G74" s="203"/>
      <c r="H74" s="203"/>
      <c r="I74" s="203"/>
      <c r="J74" s="203"/>
    </row>
  </sheetData>
  <mergeCells count="145">
    <mergeCell ref="I18:J18"/>
    <mergeCell ref="I12:J13"/>
    <mergeCell ref="I14:J14"/>
    <mergeCell ref="I15:J15"/>
    <mergeCell ref="I16:J16"/>
    <mergeCell ref="I17:J17"/>
    <mergeCell ref="G29:H29"/>
    <mergeCell ref="I29:J29"/>
    <mergeCell ref="G27:H27"/>
    <mergeCell ref="C12:C13"/>
    <mergeCell ref="D12:D13"/>
    <mergeCell ref="A12:B20"/>
    <mergeCell ref="E12:F13"/>
    <mergeCell ref="G14:H14"/>
    <mergeCell ref="G15:H15"/>
    <mergeCell ref="G16:H16"/>
    <mergeCell ref="G17:H17"/>
    <mergeCell ref="E20:F20"/>
    <mergeCell ref="G12:H13"/>
    <mergeCell ref="E14:F14"/>
    <mergeCell ref="E15:F15"/>
    <mergeCell ref="E16:F16"/>
    <mergeCell ref="E17:F17"/>
    <mergeCell ref="E18:F18"/>
    <mergeCell ref="E19:F19"/>
    <mergeCell ref="G18:H18"/>
    <mergeCell ref="G19:H19"/>
    <mergeCell ref="G20:H20"/>
    <mergeCell ref="I19:J19"/>
    <mergeCell ref="I20:J20"/>
    <mergeCell ref="A24:B32"/>
    <mergeCell ref="C24:C25"/>
    <mergeCell ref="D24:D25"/>
    <mergeCell ref="E24:F25"/>
    <mergeCell ref="G24:H25"/>
    <mergeCell ref="I24:J25"/>
    <mergeCell ref="E26:F26"/>
    <mergeCell ref="G26:H26"/>
    <mergeCell ref="I26:J26"/>
    <mergeCell ref="E27:F27"/>
    <mergeCell ref="E32:F32"/>
    <mergeCell ref="G32:H32"/>
    <mergeCell ref="I32:J32"/>
    <mergeCell ref="E30:F30"/>
    <mergeCell ref="G30:H30"/>
    <mergeCell ref="I30:J30"/>
    <mergeCell ref="E31:F31"/>
    <mergeCell ref="G31:H31"/>
    <mergeCell ref="I31:J31"/>
    <mergeCell ref="I27:J27"/>
    <mergeCell ref="E28:F28"/>
    <mergeCell ref="G28:H28"/>
    <mergeCell ref="I28:J28"/>
    <mergeCell ref="E29:F29"/>
    <mergeCell ref="A36:B44"/>
    <mergeCell ref="C36:C37"/>
    <mergeCell ref="D36:D37"/>
    <mergeCell ref="E36:F37"/>
    <mergeCell ref="E38:F38"/>
    <mergeCell ref="E39:F39"/>
    <mergeCell ref="E40:F40"/>
    <mergeCell ref="E41:F41"/>
    <mergeCell ref="E42:F42"/>
    <mergeCell ref="E43:F43"/>
    <mergeCell ref="E44:F44"/>
    <mergeCell ref="E66:F66"/>
    <mergeCell ref="E67:F67"/>
    <mergeCell ref="E68:F68"/>
    <mergeCell ref="E69:F69"/>
    <mergeCell ref="E70:F70"/>
    <mergeCell ref="E71:F71"/>
    <mergeCell ref="E72:F72"/>
    <mergeCell ref="G44:H44"/>
    <mergeCell ref="A52:B60"/>
    <mergeCell ref="C52:C53"/>
    <mergeCell ref="D52:D53"/>
    <mergeCell ref="E52:F53"/>
    <mergeCell ref="G52:H53"/>
    <mergeCell ref="E54:F54"/>
    <mergeCell ref="G54:H54"/>
    <mergeCell ref="E55:F55"/>
    <mergeCell ref="G55:H55"/>
    <mergeCell ref="E56:F56"/>
    <mergeCell ref="E60:F60"/>
    <mergeCell ref="G60:H60"/>
    <mergeCell ref="E58:F58"/>
    <mergeCell ref="G58:H58"/>
    <mergeCell ref="E59:F59"/>
    <mergeCell ref="G59:H59"/>
    <mergeCell ref="G67:H67"/>
    <mergeCell ref="I67:J67"/>
    <mergeCell ref="G68:H68"/>
    <mergeCell ref="I68:J68"/>
    <mergeCell ref="G40:H40"/>
    <mergeCell ref="I40:J40"/>
    <mergeCell ref="G41:H41"/>
    <mergeCell ref="I41:J41"/>
    <mergeCell ref="G42:H42"/>
    <mergeCell ref="I42:J42"/>
    <mergeCell ref="G43:H43"/>
    <mergeCell ref="I43:J43"/>
    <mergeCell ref="I44:J44"/>
    <mergeCell ref="I59:J59"/>
    <mergeCell ref="G56:H56"/>
    <mergeCell ref="I56:J56"/>
    <mergeCell ref="G57:H57"/>
    <mergeCell ref="I57:J57"/>
    <mergeCell ref="I52:J53"/>
    <mergeCell ref="I54:J54"/>
    <mergeCell ref="I55:J55"/>
    <mergeCell ref="I60:J60"/>
    <mergeCell ref="I58:J58"/>
    <mergeCell ref="A6:J6"/>
    <mergeCell ref="C8:J8"/>
    <mergeCell ref="C48:J48"/>
    <mergeCell ref="A46:J46"/>
    <mergeCell ref="A50:J50"/>
    <mergeCell ref="A62:J62"/>
    <mergeCell ref="G64:H65"/>
    <mergeCell ref="I64:J65"/>
    <mergeCell ref="G66:H66"/>
    <mergeCell ref="I66:J66"/>
    <mergeCell ref="A10:J10"/>
    <mergeCell ref="A34:J34"/>
    <mergeCell ref="A22:J22"/>
    <mergeCell ref="G36:H37"/>
    <mergeCell ref="I36:J37"/>
    <mergeCell ref="G38:H38"/>
    <mergeCell ref="I38:J38"/>
    <mergeCell ref="G39:H39"/>
    <mergeCell ref="I39:J39"/>
    <mergeCell ref="E57:F57"/>
    <mergeCell ref="A64:B72"/>
    <mergeCell ref="C64:C65"/>
    <mergeCell ref="D64:D65"/>
    <mergeCell ref="E64:F65"/>
    <mergeCell ref="A74:J74"/>
    <mergeCell ref="G69:H69"/>
    <mergeCell ref="I69:J69"/>
    <mergeCell ref="G70:H70"/>
    <mergeCell ref="I70:J70"/>
    <mergeCell ref="G71:H71"/>
    <mergeCell ref="I71:J71"/>
    <mergeCell ref="G72:H72"/>
    <mergeCell ref="I72:J72"/>
  </mergeCells>
  <pageMargins left="0.7" right="0.7" top="0.75" bottom="0.75" header="0.3" footer="0.3"/>
  <pageSetup paperSize="9" scale="66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opLeftCell="A4" zoomScaleNormal="100" workbookViewId="0">
      <selection activeCell="I5" sqref="I5:J6"/>
    </sheetView>
  </sheetViews>
  <sheetFormatPr defaultRowHeight="15" x14ac:dyDescent="0.25"/>
  <cols>
    <col min="1" max="1" width="20.7109375" customWidth="1"/>
    <col min="2" max="2" width="17.5703125" customWidth="1"/>
    <col min="3" max="3" width="16.28515625" customWidth="1"/>
    <col min="4" max="4" width="13.85546875" customWidth="1"/>
    <col min="5" max="5" width="11.85546875" customWidth="1"/>
    <col min="6" max="6" width="16.28515625" customWidth="1"/>
  </cols>
  <sheetData>
    <row r="1" spans="1:6" x14ac:dyDescent="0.25">
      <c r="A1" s="243" t="s">
        <v>183</v>
      </c>
      <c r="B1" s="244"/>
      <c r="C1" s="244"/>
      <c r="D1" s="244"/>
      <c r="E1" s="244"/>
      <c r="F1" s="244"/>
    </row>
    <row r="2" spans="1:6" x14ac:dyDescent="0.25">
      <c r="A2" s="244"/>
      <c r="B2" s="244"/>
      <c r="C2" s="244"/>
      <c r="D2" s="244"/>
      <c r="E2" s="244"/>
      <c r="F2" s="244"/>
    </row>
    <row r="3" spans="1:6" x14ac:dyDescent="0.25">
      <c r="A3" s="244"/>
      <c r="B3" s="244"/>
      <c r="C3" s="244"/>
      <c r="D3" s="244"/>
      <c r="E3" s="244"/>
      <c r="F3" s="244"/>
    </row>
    <row r="4" spans="1:6" x14ac:dyDescent="0.25">
      <c r="A4" s="244"/>
      <c r="B4" s="244"/>
      <c r="C4" s="244"/>
      <c r="D4" s="244"/>
      <c r="E4" s="244"/>
      <c r="F4" s="244"/>
    </row>
    <row r="5" spans="1:6" ht="55.5" customHeight="1" x14ac:dyDescent="0.25">
      <c r="A5" s="244"/>
      <c r="B5" s="244"/>
      <c r="C5" s="244"/>
      <c r="D5" s="244"/>
      <c r="E5" s="244"/>
      <c r="F5" s="244"/>
    </row>
    <row r="7" spans="1:6" ht="31.5" x14ac:dyDescent="0.25">
      <c r="A7" s="242" t="s">
        <v>11</v>
      </c>
      <c r="B7" s="176" t="s">
        <v>4</v>
      </c>
      <c r="C7" s="176" t="s">
        <v>12</v>
      </c>
      <c r="D7" s="176" t="s">
        <v>13</v>
      </c>
      <c r="E7" s="176" t="s">
        <v>14</v>
      </c>
      <c r="F7" s="176" t="s">
        <v>15</v>
      </c>
    </row>
    <row r="8" spans="1:6" ht="15.75" x14ac:dyDescent="0.25">
      <c r="A8" s="242"/>
      <c r="B8" s="177">
        <v>2025</v>
      </c>
      <c r="C8" s="178">
        <f>'6. план реализации'!F21</f>
        <v>11108.3</v>
      </c>
      <c r="D8" s="179">
        <f>'6. план реализации'!N20</f>
        <v>11108.3</v>
      </c>
      <c r="E8" s="177">
        <f>'6. план реализации'!L21</f>
        <v>0</v>
      </c>
      <c r="F8" s="177">
        <f>'6. план реализации'!I21</f>
        <v>0</v>
      </c>
    </row>
    <row r="9" spans="1:6" ht="15.75" x14ac:dyDescent="0.25">
      <c r="A9" s="242"/>
      <c r="B9" s="177">
        <v>2026</v>
      </c>
      <c r="C9" s="178">
        <f>'6. план реализации'!F22</f>
        <v>11048.3</v>
      </c>
      <c r="D9" s="179">
        <f>'6. план реализации'!O20</f>
        <v>11048.3</v>
      </c>
      <c r="E9" s="177">
        <f>'6. план реализации'!L22</f>
        <v>0</v>
      </c>
      <c r="F9" s="177">
        <f>'6. план реализации'!I22</f>
        <v>0</v>
      </c>
    </row>
    <row r="10" spans="1:6" ht="15.75" x14ac:dyDescent="0.25">
      <c r="A10" s="242"/>
      <c r="B10" s="177">
        <v>2027</v>
      </c>
      <c r="C10" s="178">
        <f>'6. план реализации'!F23</f>
        <v>11048.3</v>
      </c>
      <c r="D10" s="179">
        <f>'6. план реализации'!P20</f>
        <v>11048.3</v>
      </c>
      <c r="E10" s="177">
        <f>'6. план реализации'!L23</f>
        <v>0</v>
      </c>
      <c r="F10" s="177">
        <f>'6. план реализации'!I23</f>
        <v>0</v>
      </c>
    </row>
    <row r="11" spans="1:6" ht="15.75" x14ac:dyDescent="0.25">
      <c r="A11" s="242"/>
      <c r="B11" s="177">
        <v>2028</v>
      </c>
      <c r="C11" s="180">
        <f>'6. план реализации'!F24</f>
        <v>11048.3</v>
      </c>
      <c r="D11" s="136">
        <f>'6. план реализации'!Q20</f>
        <v>11048.3</v>
      </c>
      <c r="E11" s="177">
        <f>'6. план реализации'!L24</f>
        <v>0</v>
      </c>
      <c r="F11" s="177">
        <f>'6. план реализации'!I24</f>
        <v>0</v>
      </c>
    </row>
    <row r="12" spans="1:6" ht="15.75" x14ac:dyDescent="0.25">
      <c r="A12" s="242"/>
      <c r="B12" s="177">
        <v>2029</v>
      </c>
      <c r="C12" s="180">
        <f>'6. план реализации'!F25</f>
        <v>11048.3</v>
      </c>
      <c r="D12" s="136">
        <f>'6. план реализации'!R20</f>
        <v>11048.3</v>
      </c>
      <c r="E12" s="177">
        <f>'6. план реализации'!L25</f>
        <v>0</v>
      </c>
      <c r="F12" s="177">
        <f>'6. план реализации'!I25</f>
        <v>0</v>
      </c>
    </row>
    <row r="13" spans="1:6" ht="15.75" x14ac:dyDescent="0.25">
      <c r="A13" s="242"/>
      <c r="B13" s="177">
        <v>2030</v>
      </c>
      <c r="C13" s="180">
        <f>'6. план реализации'!F26</f>
        <v>11048.3</v>
      </c>
      <c r="D13" s="136">
        <f>'6. план реализации'!S20</f>
        <v>11048.3</v>
      </c>
      <c r="E13" s="177">
        <f>'6. план реализации'!L26</f>
        <v>0</v>
      </c>
      <c r="F13" s="177">
        <f>'6. план реализации'!I26</f>
        <v>0</v>
      </c>
    </row>
    <row r="14" spans="1:6" ht="15.75" x14ac:dyDescent="0.25">
      <c r="A14" s="242"/>
      <c r="B14" s="177" t="s">
        <v>7</v>
      </c>
      <c r="C14" s="180">
        <f t="shared" ref="C14:F14" si="0">SUM(C8:C13)</f>
        <v>66349.8</v>
      </c>
      <c r="D14" s="179">
        <f t="shared" si="0"/>
        <v>66349.8</v>
      </c>
      <c r="E14" s="177">
        <f t="shared" si="0"/>
        <v>0</v>
      </c>
      <c r="F14" s="177">
        <f t="shared" si="0"/>
        <v>0</v>
      </c>
    </row>
    <row r="24" spans="1:9" x14ac:dyDescent="0.25">
      <c r="A24" s="243"/>
      <c r="B24" s="244"/>
      <c r="C24" s="244"/>
      <c r="D24" s="244"/>
      <c r="E24" s="244"/>
      <c r="F24" s="244"/>
    </row>
    <row r="25" spans="1:9" x14ac:dyDescent="0.25">
      <c r="A25" s="244"/>
      <c r="B25" s="244"/>
      <c r="C25" s="244"/>
      <c r="D25" s="244"/>
      <c r="E25" s="244"/>
      <c r="F25" s="244"/>
    </row>
    <row r="26" spans="1:9" x14ac:dyDescent="0.25">
      <c r="A26" s="244"/>
      <c r="B26" s="244"/>
      <c r="C26" s="244"/>
      <c r="D26" s="244"/>
      <c r="E26" s="244"/>
      <c r="F26" s="244"/>
    </row>
    <row r="27" spans="1:9" x14ac:dyDescent="0.25">
      <c r="A27" s="244"/>
      <c r="B27" s="244"/>
      <c r="C27" s="244"/>
      <c r="D27" s="244"/>
      <c r="E27" s="244"/>
      <c r="F27" s="244"/>
    </row>
    <row r="28" spans="1:9" ht="39.6" customHeight="1" x14ac:dyDescent="0.25">
      <c r="A28" s="244"/>
      <c r="B28" s="244"/>
      <c r="C28" s="244"/>
      <c r="D28" s="244"/>
      <c r="E28" s="244"/>
      <c r="F28" s="244"/>
      <c r="I28" s="16"/>
    </row>
    <row r="29" spans="1:9" x14ac:dyDescent="0.25">
      <c r="I29" s="16"/>
    </row>
    <row r="30" spans="1:9" x14ac:dyDescent="0.25">
      <c r="I30" s="16"/>
    </row>
    <row r="31" spans="1:9" x14ac:dyDescent="0.25">
      <c r="I31" s="16"/>
    </row>
    <row r="32" spans="1:9" x14ac:dyDescent="0.25">
      <c r="I32" s="16"/>
    </row>
    <row r="33" spans="9:9" x14ac:dyDescent="0.25">
      <c r="I33" s="16"/>
    </row>
    <row r="34" spans="9:9" x14ac:dyDescent="0.25">
      <c r="I34" s="16"/>
    </row>
    <row r="35" spans="9:9" x14ac:dyDescent="0.25">
      <c r="I35" s="16"/>
    </row>
    <row r="36" spans="9:9" x14ac:dyDescent="0.25">
      <c r="I36" s="16"/>
    </row>
    <row r="37" spans="9:9" x14ac:dyDescent="0.25">
      <c r="I37" s="16"/>
    </row>
    <row r="38" spans="9:9" x14ac:dyDescent="0.25">
      <c r="I38" s="16"/>
    </row>
    <row r="39" spans="9:9" x14ac:dyDescent="0.25">
      <c r="I39" s="16"/>
    </row>
  </sheetData>
  <mergeCells count="3">
    <mergeCell ref="A7:A14"/>
    <mergeCell ref="A1:F5"/>
    <mergeCell ref="A24:F28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7718-CF6F-4E6D-86A5-213B24E06929}">
  <dimension ref="A1:I39"/>
  <sheetViews>
    <sheetView workbookViewId="0">
      <selection activeCell="J22" sqref="J22"/>
    </sheetView>
  </sheetViews>
  <sheetFormatPr defaultRowHeight="15" x14ac:dyDescent="0.25"/>
  <cols>
    <col min="1" max="1" width="20.7109375" customWidth="1"/>
    <col min="2" max="2" width="17.5703125" customWidth="1"/>
    <col min="3" max="3" width="16.28515625" customWidth="1"/>
    <col min="4" max="4" width="13.85546875" customWidth="1"/>
    <col min="5" max="5" width="11.85546875" customWidth="1"/>
    <col min="6" max="6" width="16.28515625" customWidth="1"/>
  </cols>
  <sheetData>
    <row r="1" spans="1:6" x14ac:dyDescent="0.25">
      <c r="A1" s="243" t="s">
        <v>184</v>
      </c>
      <c r="B1" s="244"/>
      <c r="C1" s="244"/>
      <c r="D1" s="244"/>
      <c r="E1" s="244"/>
      <c r="F1" s="244"/>
    </row>
    <row r="2" spans="1:6" x14ac:dyDescent="0.25">
      <c r="A2" s="244"/>
      <c r="B2" s="244"/>
      <c r="C2" s="244"/>
      <c r="D2" s="244"/>
      <c r="E2" s="244"/>
      <c r="F2" s="244"/>
    </row>
    <row r="3" spans="1:6" x14ac:dyDescent="0.25">
      <c r="A3" s="244"/>
      <c r="B3" s="244"/>
      <c r="C3" s="244"/>
      <c r="D3" s="244"/>
      <c r="E3" s="244"/>
      <c r="F3" s="244"/>
    </row>
    <row r="4" spans="1:6" x14ac:dyDescent="0.25">
      <c r="A4" s="244"/>
      <c r="B4" s="244"/>
      <c r="C4" s="244"/>
      <c r="D4" s="244"/>
      <c r="E4" s="244"/>
      <c r="F4" s="244"/>
    </row>
    <row r="5" spans="1:6" ht="55.5" customHeight="1" x14ac:dyDescent="0.25">
      <c r="A5" s="244"/>
      <c r="B5" s="244"/>
      <c r="C5" s="244"/>
      <c r="D5" s="244"/>
      <c r="E5" s="244"/>
      <c r="F5" s="244"/>
    </row>
    <row r="7" spans="1:6" ht="31.5" x14ac:dyDescent="0.25">
      <c r="A7" s="242" t="s">
        <v>11</v>
      </c>
      <c r="B7" s="176" t="s">
        <v>4</v>
      </c>
      <c r="C7" s="176" t="s">
        <v>12</v>
      </c>
      <c r="D7" s="176" t="s">
        <v>13</v>
      </c>
      <c r="E7" s="176" t="s">
        <v>14</v>
      </c>
      <c r="F7" s="176" t="s">
        <v>15</v>
      </c>
    </row>
    <row r="8" spans="1:6" ht="15.75" x14ac:dyDescent="0.25">
      <c r="A8" s="242"/>
      <c r="B8" s="177">
        <v>2025</v>
      </c>
      <c r="C8" s="181">
        <f>D8+E8+F8</f>
        <v>60</v>
      </c>
      <c r="D8" s="179">
        <f>'6. план реализации'!N58</f>
        <v>60</v>
      </c>
      <c r="E8" s="177">
        <f>'6. план реализации'!L21</f>
        <v>0</v>
      </c>
      <c r="F8" s="177">
        <f>'6. план реализации'!I21</f>
        <v>0</v>
      </c>
    </row>
    <row r="9" spans="1:6" ht="15.75" x14ac:dyDescent="0.25">
      <c r="A9" s="242"/>
      <c r="B9" s="177">
        <v>2026</v>
      </c>
      <c r="C9" s="181">
        <v>0</v>
      </c>
      <c r="D9" s="179">
        <f>'6. план реализации'!O58</f>
        <v>0</v>
      </c>
      <c r="E9" s="177">
        <f>'6. план реализации'!L22</f>
        <v>0</v>
      </c>
      <c r="F9" s="177">
        <f>'6. план реализации'!I22</f>
        <v>0</v>
      </c>
    </row>
    <row r="10" spans="1:6" ht="15.75" x14ac:dyDescent="0.25">
      <c r="A10" s="242"/>
      <c r="B10" s="177">
        <v>2027</v>
      </c>
      <c r="C10" s="181">
        <v>0</v>
      </c>
      <c r="D10" s="179">
        <f>'6. план реализации'!P60</f>
        <v>0</v>
      </c>
      <c r="E10" s="177">
        <f>'6. план реализации'!L23</f>
        <v>0</v>
      </c>
      <c r="F10" s="177">
        <f>'6. план реализации'!I23</f>
        <v>0</v>
      </c>
    </row>
    <row r="11" spans="1:6" ht="15.75" x14ac:dyDescent="0.25">
      <c r="A11" s="242"/>
      <c r="B11" s="177">
        <v>2028</v>
      </c>
      <c r="C11" s="181">
        <v>0</v>
      </c>
      <c r="D11" s="179">
        <f>'6. план реализации'!Q60</f>
        <v>0</v>
      </c>
      <c r="E11" s="177">
        <f>'6. план реализации'!L24</f>
        <v>0</v>
      </c>
      <c r="F11" s="177">
        <f>'6. план реализации'!I24</f>
        <v>0</v>
      </c>
    </row>
    <row r="12" spans="1:6" ht="15.75" x14ac:dyDescent="0.25">
      <c r="A12" s="242"/>
      <c r="B12" s="177">
        <v>2029</v>
      </c>
      <c r="C12" s="181">
        <v>0</v>
      </c>
      <c r="D12" s="179">
        <f>'6. план реализации'!R60</f>
        <v>0</v>
      </c>
      <c r="E12" s="177">
        <f>'6. план реализации'!L25</f>
        <v>0</v>
      </c>
      <c r="F12" s="177">
        <f>'6. план реализации'!I25</f>
        <v>0</v>
      </c>
    </row>
    <row r="13" spans="1:6" ht="15.75" x14ac:dyDescent="0.25">
      <c r="A13" s="242"/>
      <c r="B13" s="177">
        <v>2030</v>
      </c>
      <c r="C13" s="181">
        <v>0</v>
      </c>
      <c r="D13" s="179">
        <f>'6. план реализации'!S58</f>
        <v>0</v>
      </c>
      <c r="E13" s="177">
        <f>'6. план реализации'!L26</f>
        <v>0</v>
      </c>
      <c r="F13" s="177">
        <f>'6. план реализации'!I26</f>
        <v>0</v>
      </c>
    </row>
    <row r="14" spans="1:6" ht="15.75" x14ac:dyDescent="0.25">
      <c r="A14" s="242"/>
      <c r="B14" s="177" t="s">
        <v>7</v>
      </c>
      <c r="C14" s="182">
        <f t="shared" ref="C14:F14" si="0">SUM(C8:C13)</f>
        <v>60</v>
      </c>
      <c r="D14" s="183">
        <f t="shared" si="0"/>
        <v>60</v>
      </c>
      <c r="E14" s="177">
        <f t="shared" si="0"/>
        <v>0</v>
      </c>
      <c r="F14" s="177">
        <f t="shared" si="0"/>
        <v>0</v>
      </c>
    </row>
    <row r="24" spans="1:9" x14ac:dyDescent="0.25">
      <c r="A24" s="243"/>
      <c r="B24" s="244"/>
      <c r="C24" s="244"/>
      <c r="D24" s="244"/>
      <c r="E24" s="244"/>
      <c r="F24" s="244"/>
    </row>
    <row r="25" spans="1:9" x14ac:dyDescent="0.25">
      <c r="A25" s="244"/>
      <c r="B25" s="244"/>
      <c r="C25" s="244"/>
      <c r="D25" s="244"/>
      <c r="E25" s="244"/>
      <c r="F25" s="244"/>
    </row>
    <row r="26" spans="1:9" x14ac:dyDescent="0.25">
      <c r="A26" s="244"/>
      <c r="B26" s="244"/>
      <c r="C26" s="244"/>
      <c r="D26" s="244"/>
      <c r="E26" s="244"/>
      <c r="F26" s="244"/>
    </row>
    <row r="27" spans="1:9" x14ac:dyDescent="0.25">
      <c r="A27" s="244"/>
      <c r="B27" s="244"/>
      <c r="C27" s="244"/>
      <c r="D27" s="244"/>
      <c r="E27" s="244"/>
      <c r="F27" s="244"/>
    </row>
    <row r="28" spans="1:9" ht="39.6" customHeight="1" x14ac:dyDescent="0.25">
      <c r="A28" s="244"/>
      <c r="B28" s="244"/>
      <c r="C28" s="244"/>
      <c r="D28" s="244"/>
      <c r="E28" s="244"/>
      <c r="F28" s="244"/>
      <c r="I28" s="16"/>
    </row>
    <row r="29" spans="1:9" x14ac:dyDescent="0.25">
      <c r="I29" s="16"/>
    </row>
    <row r="30" spans="1:9" x14ac:dyDescent="0.25">
      <c r="I30" s="16"/>
    </row>
    <row r="31" spans="1:9" x14ac:dyDescent="0.25">
      <c r="I31" s="16"/>
    </row>
    <row r="32" spans="1:9" x14ac:dyDescent="0.25">
      <c r="I32" s="16"/>
    </row>
    <row r="33" spans="9:9" x14ac:dyDescent="0.25">
      <c r="I33" s="16"/>
    </row>
    <row r="34" spans="9:9" x14ac:dyDescent="0.25">
      <c r="I34" s="16"/>
    </row>
    <row r="35" spans="9:9" x14ac:dyDescent="0.25">
      <c r="I35" s="16"/>
    </row>
    <row r="36" spans="9:9" x14ac:dyDescent="0.25">
      <c r="I36" s="16"/>
    </row>
    <row r="37" spans="9:9" x14ac:dyDescent="0.25">
      <c r="I37" s="16"/>
    </row>
    <row r="38" spans="9:9" x14ac:dyDescent="0.25">
      <c r="I38" s="16"/>
    </row>
    <row r="39" spans="9:9" x14ac:dyDescent="0.25">
      <c r="I39" s="16"/>
    </row>
  </sheetData>
  <mergeCells count="3">
    <mergeCell ref="A1:F5"/>
    <mergeCell ref="A7:A14"/>
    <mergeCell ref="A24:F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zoomScaleNormal="100" workbookViewId="0">
      <selection sqref="A1:D4"/>
    </sheetView>
  </sheetViews>
  <sheetFormatPr defaultRowHeight="15" x14ac:dyDescent="0.25"/>
  <cols>
    <col min="1" max="1" width="19.85546875" customWidth="1"/>
    <col min="2" max="2" width="20.28515625" customWidth="1"/>
    <col min="3" max="3" width="14.28515625" customWidth="1"/>
    <col min="4" max="4" width="41.85546875" customWidth="1"/>
  </cols>
  <sheetData>
    <row r="1" spans="1:4" x14ac:dyDescent="0.25">
      <c r="A1" s="250" t="s">
        <v>17</v>
      </c>
      <c r="B1" s="251"/>
      <c r="C1" s="251"/>
      <c r="D1" s="251"/>
    </row>
    <row r="2" spans="1:4" x14ac:dyDescent="0.25">
      <c r="A2" s="251"/>
      <c r="B2" s="251"/>
      <c r="C2" s="251"/>
      <c r="D2" s="251"/>
    </row>
    <row r="3" spans="1:4" x14ac:dyDescent="0.25">
      <c r="A3" s="251"/>
      <c r="B3" s="251"/>
      <c r="C3" s="251"/>
      <c r="D3" s="251"/>
    </row>
    <row r="4" spans="1:4" ht="50.25" customHeight="1" x14ac:dyDescent="0.25">
      <c r="A4" s="251"/>
      <c r="B4" s="251"/>
      <c r="C4" s="251"/>
      <c r="D4" s="251"/>
    </row>
    <row r="5" spans="1:4" ht="15.75" thickBot="1" x14ac:dyDescent="0.3"/>
    <row r="6" spans="1:4" ht="15.75" x14ac:dyDescent="0.25">
      <c r="A6" s="245" t="s">
        <v>11</v>
      </c>
      <c r="B6" s="248" t="s">
        <v>4</v>
      </c>
      <c r="C6" s="3" t="s">
        <v>16</v>
      </c>
      <c r="D6" s="3" t="s">
        <v>6</v>
      </c>
    </row>
    <row r="7" spans="1:4" ht="16.5" thickBot="1" x14ac:dyDescent="0.3">
      <c r="A7" s="246"/>
      <c r="B7" s="249"/>
      <c r="C7" s="5" t="s">
        <v>5</v>
      </c>
      <c r="D7" s="5" t="s">
        <v>5</v>
      </c>
    </row>
    <row r="8" spans="1:4" ht="16.5" thickBot="1" x14ac:dyDescent="0.3">
      <c r="A8" s="246"/>
      <c r="B8" s="4">
        <v>2021</v>
      </c>
      <c r="C8" s="4">
        <v>0</v>
      </c>
      <c r="D8" s="4">
        <v>0</v>
      </c>
    </row>
    <row r="9" spans="1:4" ht="16.5" thickBot="1" x14ac:dyDescent="0.3">
      <c r="A9" s="246"/>
      <c r="B9" s="4">
        <v>2022</v>
      </c>
      <c r="C9" s="4">
        <v>0</v>
      </c>
      <c r="D9" s="4">
        <v>0</v>
      </c>
    </row>
    <row r="10" spans="1:4" ht="16.5" thickBot="1" x14ac:dyDescent="0.3">
      <c r="A10" s="246"/>
      <c r="B10" s="4">
        <v>2023</v>
      </c>
      <c r="C10" s="4">
        <v>0</v>
      </c>
      <c r="D10" s="4">
        <v>0</v>
      </c>
    </row>
    <row r="11" spans="1:4" ht="16.5" thickBot="1" x14ac:dyDescent="0.3">
      <c r="A11" s="246"/>
      <c r="B11" s="4">
        <v>2024</v>
      </c>
      <c r="C11" s="4">
        <v>0</v>
      </c>
      <c r="D11" s="4">
        <v>0</v>
      </c>
    </row>
    <row r="12" spans="1:4" ht="16.5" thickBot="1" x14ac:dyDescent="0.3">
      <c r="A12" s="246"/>
      <c r="B12" s="4">
        <v>2025</v>
      </c>
      <c r="C12" s="4">
        <v>0</v>
      </c>
      <c r="D12" s="4">
        <v>0</v>
      </c>
    </row>
    <row r="13" spans="1:4" ht="16.5" thickBot="1" x14ac:dyDescent="0.3">
      <c r="A13" s="246"/>
      <c r="B13" s="4">
        <v>2026</v>
      </c>
      <c r="C13" s="4">
        <v>0</v>
      </c>
      <c r="D13" s="4">
        <v>0</v>
      </c>
    </row>
    <row r="14" spans="1:4" ht="16.5" thickBot="1" x14ac:dyDescent="0.3">
      <c r="A14" s="247"/>
      <c r="B14" s="4" t="s">
        <v>7</v>
      </c>
      <c r="C14" s="4">
        <v>0</v>
      </c>
      <c r="D14" s="4">
        <v>0</v>
      </c>
    </row>
  </sheetData>
  <mergeCells count="3">
    <mergeCell ref="A6:A14"/>
    <mergeCell ref="B6:B7"/>
    <mergeCell ref="A1:D4"/>
  </mergeCells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zoomScaleNormal="100" workbookViewId="0">
      <selection activeCell="H14" sqref="H14"/>
    </sheetView>
  </sheetViews>
  <sheetFormatPr defaultRowHeight="15" x14ac:dyDescent="0.25"/>
  <cols>
    <col min="1" max="1" width="19.42578125" customWidth="1"/>
    <col min="2" max="2" width="16.28515625" customWidth="1"/>
    <col min="3" max="3" width="15.42578125" customWidth="1"/>
    <col min="4" max="4" width="21.42578125" customWidth="1"/>
    <col min="5" max="5" width="17.5703125" customWidth="1"/>
    <col min="6" max="6" width="21" customWidth="1"/>
  </cols>
  <sheetData>
    <row r="1" spans="1:6" ht="36.6" customHeight="1" x14ac:dyDescent="0.25"/>
    <row r="2" spans="1:6" ht="17.45" customHeight="1" x14ac:dyDescent="0.25">
      <c r="A2" s="250" t="s">
        <v>185</v>
      </c>
      <c r="B2" s="251"/>
      <c r="C2" s="251"/>
      <c r="D2" s="251"/>
      <c r="E2" s="251"/>
      <c r="F2" s="251"/>
    </row>
    <row r="3" spans="1:6" x14ac:dyDescent="0.25">
      <c r="A3" s="251"/>
      <c r="B3" s="251"/>
      <c r="C3" s="251"/>
      <c r="D3" s="251"/>
      <c r="E3" s="251"/>
      <c r="F3" s="251"/>
    </row>
    <row r="4" spans="1:6" x14ac:dyDescent="0.25">
      <c r="A4" s="251"/>
      <c r="B4" s="251"/>
      <c r="C4" s="251"/>
      <c r="D4" s="251"/>
      <c r="E4" s="251"/>
      <c r="F4" s="251"/>
    </row>
    <row r="5" spans="1:6" ht="32.450000000000003" customHeight="1" x14ac:dyDescent="0.25">
      <c r="A5" s="251"/>
      <c r="B5" s="251"/>
      <c r="C5" s="251"/>
      <c r="D5" s="251"/>
      <c r="E5" s="251"/>
      <c r="F5" s="251"/>
    </row>
    <row r="7" spans="1:6" ht="15.75" customHeight="1" x14ac:dyDescent="0.25">
      <c r="A7" s="242" t="s">
        <v>11</v>
      </c>
      <c r="B7" s="176" t="s">
        <v>4</v>
      </c>
      <c r="C7" s="176" t="s">
        <v>12</v>
      </c>
      <c r="D7" s="176" t="s">
        <v>13</v>
      </c>
      <c r="E7" s="176" t="s">
        <v>14</v>
      </c>
      <c r="F7" s="176" t="s">
        <v>15</v>
      </c>
    </row>
    <row r="8" spans="1:6" ht="15.75" x14ac:dyDescent="0.25">
      <c r="A8" s="242"/>
      <c r="B8" s="177">
        <v>2025</v>
      </c>
      <c r="C8" s="192">
        <f>D8+E8+F8</f>
        <v>123646.6</v>
      </c>
      <c r="D8" s="179">
        <f>'6. план реализации'!N68</f>
        <v>123498.3</v>
      </c>
      <c r="E8" s="179">
        <f>'6. план реализации'!L69</f>
        <v>148.30000000000001</v>
      </c>
      <c r="F8" s="179">
        <f>'6. план реализации'!I21</f>
        <v>0</v>
      </c>
    </row>
    <row r="9" spans="1:6" ht="15.75" x14ac:dyDescent="0.25">
      <c r="A9" s="242"/>
      <c r="B9" s="177">
        <v>2026</v>
      </c>
      <c r="C9" s="192">
        <f t="shared" ref="C9:C13" si="0">D9+E9+F9</f>
        <v>116226.7</v>
      </c>
      <c r="D9" s="179">
        <f>'6. план реализации'!O68</f>
        <v>116072.5</v>
      </c>
      <c r="E9" s="179">
        <f>'6. план реализации'!L70</f>
        <v>154.19999999999999</v>
      </c>
      <c r="F9" s="179">
        <f>'6. план реализации'!I22</f>
        <v>0</v>
      </c>
    </row>
    <row r="10" spans="1:6" ht="15.75" x14ac:dyDescent="0.25">
      <c r="A10" s="242"/>
      <c r="B10" s="177">
        <v>2027</v>
      </c>
      <c r="C10" s="192">
        <f t="shared" si="0"/>
        <v>116226.7</v>
      </c>
      <c r="D10" s="179">
        <f>'6. план реализации'!P68</f>
        <v>116072.5</v>
      </c>
      <c r="E10" s="179">
        <f>'6. план реализации'!L71</f>
        <v>154.19999999999999</v>
      </c>
      <c r="F10" s="179">
        <f>'6. план реализации'!I23</f>
        <v>0</v>
      </c>
    </row>
    <row r="11" spans="1:6" ht="15.75" x14ac:dyDescent="0.25">
      <c r="A11" s="242"/>
      <c r="B11" s="177">
        <v>2028</v>
      </c>
      <c r="C11" s="192">
        <f t="shared" si="0"/>
        <v>116226.7</v>
      </c>
      <c r="D11" s="179">
        <f>'6. план реализации'!Q68</f>
        <v>116072.5</v>
      </c>
      <c r="E11" s="179">
        <f>'6. план реализации'!L72</f>
        <v>154.19999999999999</v>
      </c>
      <c r="F11" s="179">
        <f>'6. план реализации'!I24</f>
        <v>0</v>
      </c>
    </row>
    <row r="12" spans="1:6" ht="15.75" x14ac:dyDescent="0.25">
      <c r="A12" s="242"/>
      <c r="B12" s="177">
        <v>2029</v>
      </c>
      <c r="C12" s="192">
        <f t="shared" si="0"/>
        <v>116226.7</v>
      </c>
      <c r="D12" s="179">
        <f>'6. план реализации'!R68</f>
        <v>116072.5</v>
      </c>
      <c r="E12" s="179">
        <f>'6. план реализации'!L73</f>
        <v>154.19999999999999</v>
      </c>
      <c r="F12" s="179">
        <f>'6. план реализации'!I25</f>
        <v>0</v>
      </c>
    </row>
    <row r="13" spans="1:6" ht="15.75" x14ac:dyDescent="0.25">
      <c r="A13" s="242"/>
      <c r="B13" s="177">
        <v>2030</v>
      </c>
      <c r="C13" s="192">
        <f t="shared" si="0"/>
        <v>116226.7</v>
      </c>
      <c r="D13" s="179">
        <f>'6. план реализации'!S68</f>
        <v>116072.5</v>
      </c>
      <c r="E13" s="179">
        <f>'6. план реализации'!L74</f>
        <v>154.19999999999999</v>
      </c>
      <c r="F13" s="179">
        <f>'6. план реализации'!I26</f>
        <v>0</v>
      </c>
    </row>
    <row r="14" spans="1:6" ht="15.75" x14ac:dyDescent="0.25">
      <c r="A14" s="242"/>
      <c r="B14" s="177" t="s">
        <v>7</v>
      </c>
      <c r="C14" s="193">
        <f t="shared" ref="C14:F14" si="1">SUM(C8:C13)</f>
        <v>704780.1</v>
      </c>
      <c r="D14" s="179">
        <f t="shared" si="1"/>
        <v>703860.8</v>
      </c>
      <c r="E14" s="179">
        <f t="shared" si="1"/>
        <v>919.3</v>
      </c>
      <c r="F14" s="179">
        <f t="shared" si="1"/>
        <v>0</v>
      </c>
    </row>
  </sheetData>
  <mergeCells count="2">
    <mergeCell ref="A7:A14"/>
    <mergeCell ref="A2:F5"/>
  </mergeCells>
  <pageMargins left="0.7" right="0.7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zoomScaleNormal="100" workbookViewId="0">
      <selection activeCell="I10" sqref="I10"/>
    </sheetView>
  </sheetViews>
  <sheetFormatPr defaultRowHeight="15" x14ac:dyDescent="0.25"/>
  <cols>
    <col min="1" max="1" width="20.5703125" customWidth="1"/>
    <col min="2" max="2" width="23" customWidth="1"/>
    <col min="3" max="3" width="22.140625" customWidth="1"/>
    <col min="4" max="6" width="17" customWidth="1"/>
  </cols>
  <sheetData>
    <row r="1" spans="1:6" ht="27" customHeight="1" x14ac:dyDescent="0.25"/>
    <row r="2" spans="1:6" ht="72.75" customHeight="1" x14ac:dyDescent="0.25">
      <c r="A2" s="250" t="s">
        <v>177</v>
      </c>
      <c r="B2" s="250"/>
      <c r="C2" s="250"/>
      <c r="D2" s="250"/>
      <c r="E2" s="250"/>
      <c r="F2" s="250"/>
    </row>
    <row r="3" spans="1:6" ht="15" customHeight="1" x14ac:dyDescent="0.25">
      <c r="A3" s="184"/>
      <c r="B3" s="184"/>
      <c r="C3" s="184"/>
      <c r="D3" s="184"/>
    </row>
    <row r="4" spans="1:6" ht="15.75" x14ac:dyDescent="0.25">
      <c r="A4" s="242" t="s">
        <v>11</v>
      </c>
      <c r="B4" s="176" t="s">
        <v>4</v>
      </c>
      <c r="C4" s="176" t="s">
        <v>12</v>
      </c>
      <c r="D4" s="176" t="s">
        <v>13</v>
      </c>
      <c r="E4" s="176" t="s">
        <v>14</v>
      </c>
      <c r="F4" s="176" t="s">
        <v>15</v>
      </c>
    </row>
    <row r="5" spans="1:6" ht="15.75" x14ac:dyDescent="0.25">
      <c r="A5" s="242"/>
      <c r="B5" s="177">
        <v>2025</v>
      </c>
      <c r="C5" s="181">
        <f>D5+E5+F5</f>
        <v>50</v>
      </c>
      <c r="D5" s="179">
        <f>'6. план реализации'!N116</f>
        <v>50</v>
      </c>
      <c r="E5" s="177">
        <f>'6. план реализации'!L21</f>
        <v>0</v>
      </c>
      <c r="F5" s="177">
        <f>'6. план реализации'!I21</f>
        <v>0</v>
      </c>
    </row>
    <row r="6" spans="1:6" ht="15.75" x14ac:dyDescent="0.25">
      <c r="A6" s="242"/>
      <c r="B6" s="177">
        <v>2026</v>
      </c>
      <c r="C6" s="181">
        <f t="shared" ref="C6:C10" si="0">D6+E6+F6</f>
        <v>50</v>
      </c>
      <c r="D6" s="179">
        <f>'6. план реализации'!O116</f>
        <v>50</v>
      </c>
      <c r="E6" s="177">
        <f>'6. план реализации'!L22</f>
        <v>0</v>
      </c>
      <c r="F6" s="177">
        <f>'6. план реализации'!I22</f>
        <v>0</v>
      </c>
    </row>
    <row r="7" spans="1:6" ht="15.75" x14ac:dyDescent="0.25">
      <c r="A7" s="242"/>
      <c r="B7" s="177">
        <v>2027</v>
      </c>
      <c r="C7" s="181">
        <f t="shared" si="0"/>
        <v>0</v>
      </c>
      <c r="D7" s="179">
        <f>'6. план реализации'!P116</f>
        <v>0</v>
      </c>
      <c r="E7" s="177">
        <f>'6. план реализации'!L23</f>
        <v>0</v>
      </c>
      <c r="F7" s="177">
        <f>'6. план реализации'!I23</f>
        <v>0</v>
      </c>
    </row>
    <row r="8" spans="1:6" ht="15.75" x14ac:dyDescent="0.25">
      <c r="A8" s="242"/>
      <c r="B8" s="177">
        <v>2028</v>
      </c>
      <c r="C8" s="181">
        <f t="shared" si="0"/>
        <v>0</v>
      </c>
      <c r="D8" s="179">
        <f>'6. план реализации'!Q116</f>
        <v>0</v>
      </c>
      <c r="E8" s="177">
        <f>'6. план реализации'!L24</f>
        <v>0</v>
      </c>
      <c r="F8" s="177">
        <f>'6. план реализации'!I24</f>
        <v>0</v>
      </c>
    </row>
    <row r="9" spans="1:6" ht="15.75" x14ac:dyDescent="0.25">
      <c r="A9" s="242"/>
      <c r="B9" s="177">
        <v>2029</v>
      </c>
      <c r="C9" s="181">
        <f t="shared" si="0"/>
        <v>0</v>
      </c>
      <c r="D9" s="179">
        <f>'6. план реализации'!R116</f>
        <v>0</v>
      </c>
      <c r="E9" s="177">
        <f>'6. план реализации'!L25</f>
        <v>0</v>
      </c>
      <c r="F9" s="177">
        <f>'6. план реализации'!I25</f>
        <v>0</v>
      </c>
    </row>
    <row r="10" spans="1:6" ht="15.75" x14ac:dyDescent="0.25">
      <c r="A10" s="242"/>
      <c r="B10" s="177">
        <v>2030</v>
      </c>
      <c r="C10" s="181">
        <f t="shared" si="0"/>
        <v>0</v>
      </c>
      <c r="D10" s="179">
        <f>'6. план реализации'!S116</f>
        <v>0</v>
      </c>
      <c r="E10" s="177">
        <f>'6. план реализации'!L26</f>
        <v>0</v>
      </c>
      <c r="F10" s="177">
        <f>'6. план реализации'!I26</f>
        <v>0</v>
      </c>
    </row>
    <row r="11" spans="1:6" ht="15.75" x14ac:dyDescent="0.25">
      <c r="A11" s="242"/>
      <c r="B11" s="177" t="s">
        <v>7</v>
      </c>
      <c r="C11" s="182">
        <f t="shared" ref="C11:F11" si="1">SUM(C5:C10)</f>
        <v>100</v>
      </c>
      <c r="D11" s="183">
        <f t="shared" si="1"/>
        <v>100</v>
      </c>
      <c r="E11" s="177">
        <f t="shared" si="1"/>
        <v>0</v>
      </c>
      <c r="F11" s="177">
        <f t="shared" si="1"/>
        <v>0</v>
      </c>
    </row>
  </sheetData>
  <mergeCells count="2">
    <mergeCell ref="A4:A11"/>
    <mergeCell ref="A2:F2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X122"/>
  <sheetViews>
    <sheetView tabSelected="1" topLeftCell="A2" zoomScale="86" zoomScaleNormal="86" zoomScaleSheetLayoutView="80" workbookViewId="0">
      <pane xSplit="3" ySplit="9" topLeftCell="D97" activePane="bottomRight" state="frozen"/>
      <selection activeCell="A2" sqref="A2"/>
      <selection pane="topRight" activeCell="D2" sqref="D2"/>
      <selection pane="bottomLeft" activeCell="A15" sqref="A15"/>
      <selection pane="bottomRight" activeCell="M106" sqref="M106:M112"/>
    </sheetView>
  </sheetViews>
  <sheetFormatPr defaultColWidth="9.140625" defaultRowHeight="15.75" x14ac:dyDescent="0.25"/>
  <cols>
    <col min="1" max="1" width="7.85546875" style="152" customWidth="1"/>
    <col min="2" max="2" width="56.5703125" style="152" customWidth="1"/>
    <col min="3" max="3" width="22.140625" style="152" customWidth="1"/>
    <col min="4" max="4" width="9.140625" style="152"/>
    <col min="5" max="7" width="6.85546875" style="152" customWidth="1"/>
    <col min="8" max="8" width="16.28515625" style="152" customWidth="1"/>
    <col min="9" max="9" width="20" style="152" customWidth="1"/>
    <col min="10" max="10" width="12.28515625" style="152" customWidth="1"/>
    <col min="11" max="12" width="15" style="152" customWidth="1"/>
    <col min="13" max="17" width="15.28515625" style="151" customWidth="1"/>
    <col min="18" max="19" width="15.28515625" style="152" customWidth="1"/>
    <col min="20" max="20" width="9.140625" style="152" customWidth="1"/>
    <col min="21" max="21" width="7.140625" style="152" customWidth="1"/>
    <col min="22" max="22" width="10.28515625" style="152" customWidth="1"/>
    <col min="23" max="23" width="9.140625" style="152"/>
    <col min="24" max="24" width="18.140625" style="152" customWidth="1"/>
    <col min="25" max="29" width="9.140625" style="152"/>
    <col min="30" max="30" width="11" style="152" customWidth="1"/>
    <col min="31" max="16384" width="9.140625" style="152"/>
  </cols>
  <sheetData>
    <row r="2" spans="1:22" x14ac:dyDescent="0.25">
      <c r="J2" s="153"/>
    </row>
    <row r="3" spans="1:22" ht="14.45" customHeight="1" x14ac:dyDescent="0.25">
      <c r="A3" s="366" t="s">
        <v>163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</row>
    <row r="4" spans="1:22" ht="14.45" customHeight="1" x14ac:dyDescent="0.25">
      <c r="A4" s="366" t="s">
        <v>164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</row>
    <row r="5" spans="1:22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  <c r="N5" s="155"/>
      <c r="O5" s="155"/>
      <c r="P5" s="155"/>
      <c r="Q5" s="155"/>
      <c r="R5" s="154"/>
      <c r="S5" s="154"/>
    </row>
    <row r="6" spans="1:22" ht="16.5" thickBot="1" x14ac:dyDescent="0.3"/>
    <row r="7" spans="1:22" ht="45.2" customHeight="1" x14ac:dyDescent="0.25">
      <c r="A7" s="272" t="s">
        <v>18</v>
      </c>
      <c r="B7" s="275" t="s">
        <v>19</v>
      </c>
      <c r="C7" s="139" t="s">
        <v>20</v>
      </c>
      <c r="D7" s="289" t="s">
        <v>22</v>
      </c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1"/>
      <c r="T7" s="118"/>
      <c r="U7" s="118"/>
      <c r="V7" s="118"/>
    </row>
    <row r="8" spans="1:22" x14ac:dyDescent="0.25">
      <c r="A8" s="273"/>
      <c r="B8" s="276"/>
      <c r="C8" s="292" t="s">
        <v>21</v>
      </c>
      <c r="D8" s="278" t="s">
        <v>7</v>
      </c>
      <c r="E8" s="279"/>
      <c r="F8" s="279"/>
      <c r="G8" s="279"/>
      <c r="H8" s="280"/>
      <c r="I8" s="262" t="s">
        <v>23</v>
      </c>
      <c r="J8" s="263"/>
      <c r="K8" s="262" t="s">
        <v>24</v>
      </c>
      <c r="L8" s="263"/>
      <c r="M8" s="262" t="s">
        <v>25</v>
      </c>
      <c r="N8" s="293"/>
      <c r="O8" s="293"/>
      <c r="P8" s="293"/>
      <c r="Q8" s="293"/>
      <c r="R8" s="293"/>
      <c r="S8" s="294"/>
      <c r="T8" s="118"/>
      <c r="U8" s="261"/>
      <c r="V8" s="261"/>
    </row>
    <row r="9" spans="1:22" x14ac:dyDescent="0.25">
      <c r="A9" s="273"/>
      <c r="B9" s="276"/>
      <c r="C9" s="276"/>
      <c r="D9" s="281"/>
      <c r="E9" s="282"/>
      <c r="F9" s="282"/>
      <c r="G9" s="282"/>
      <c r="H9" s="283"/>
      <c r="I9" s="141"/>
      <c r="J9" s="149"/>
      <c r="K9" s="141"/>
      <c r="L9" s="149"/>
      <c r="M9" s="156"/>
      <c r="N9" s="37"/>
      <c r="O9" s="37"/>
      <c r="P9" s="37"/>
      <c r="Q9" s="37"/>
      <c r="R9" s="142"/>
      <c r="S9" s="143"/>
      <c r="T9" s="118"/>
      <c r="U9" s="118"/>
      <c r="V9" s="118"/>
    </row>
    <row r="10" spans="1:22" x14ac:dyDescent="0.25">
      <c r="A10" s="274"/>
      <c r="B10" s="277"/>
      <c r="C10" s="277"/>
      <c r="D10" s="284"/>
      <c r="E10" s="285"/>
      <c r="F10" s="285"/>
      <c r="G10" s="285"/>
      <c r="H10" s="286"/>
      <c r="I10" s="262" t="s">
        <v>178</v>
      </c>
      <c r="J10" s="263"/>
      <c r="K10" s="262" t="s">
        <v>178</v>
      </c>
      <c r="L10" s="263"/>
      <c r="M10" s="122" t="s">
        <v>7</v>
      </c>
      <c r="N10" s="122" t="s">
        <v>28</v>
      </c>
      <c r="O10" s="128" t="s">
        <v>29</v>
      </c>
      <c r="P10" s="122" t="s">
        <v>168</v>
      </c>
      <c r="Q10" s="122" t="s">
        <v>173</v>
      </c>
      <c r="R10" s="140" t="s">
        <v>179</v>
      </c>
      <c r="S10" s="144" t="s">
        <v>180</v>
      </c>
      <c r="T10" s="365"/>
      <c r="U10" s="261"/>
      <c r="V10" s="261"/>
    </row>
    <row r="11" spans="1:22" x14ac:dyDescent="0.25">
      <c r="A11" s="150"/>
      <c r="B11" s="145"/>
      <c r="C11" s="146"/>
      <c r="D11" s="146"/>
      <c r="E11" s="146"/>
      <c r="F11" s="146"/>
      <c r="G11" s="146"/>
      <c r="H11" s="146"/>
      <c r="I11" s="142"/>
      <c r="J11" s="142"/>
      <c r="K11" s="142"/>
      <c r="L11" s="142"/>
      <c r="M11" s="37"/>
      <c r="N11" s="37"/>
      <c r="O11" s="47"/>
      <c r="P11" s="37"/>
      <c r="Q11" s="37"/>
      <c r="R11" s="37"/>
      <c r="S11" s="157"/>
      <c r="T11" s="118"/>
      <c r="U11" s="118"/>
      <c r="V11" s="118"/>
    </row>
    <row r="12" spans="1:22" ht="28.15" customHeight="1" x14ac:dyDescent="0.25">
      <c r="A12" s="48"/>
      <c r="B12" s="262" t="s">
        <v>30</v>
      </c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4"/>
      <c r="T12" s="118"/>
      <c r="U12" s="118"/>
      <c r="V12" s="118"/>
    </row>
    <row r="13" spans="1:22" ht="33.4" customHeight="1" x14ac:dyDescent="0.25">
      <c r="A13" s="295" t="s">
        <v>31</v>
      </c>
      <c r="B13" s="297" t="s">
        <v>32</v>
      </c>
      <c r="C13" s="297" t="s">
        <v>181</v>
      </c>
      <c r="D13" s="299">
        <f>E14+E15+E16+E17+E18+E19</f>
        <v>771335.29999999993</v>
      </c>
      <c r="E13" s="300"/>
      <c r="F13" s="300"/>
      <c r="G13" s="300"/>
      <c r="H13" s="301"/>
      <c r="I13" s="264">
        <f>SUM(I14:J19)</f>
        <v>0</v>
      </c>
      <c r="J13" s="264"/>
      <c r="K13" s="264">
        <f>SUM(L14:L19)</f>
        <v>964.69999999999993</v>
      </c>
      <c r="L13" s="264"/>
      <c r="M13" s="302">
        <f>SUM(N13:S19)</f>
        <v>770370.60000000009</v>
      </c>
      <c r="N13" s="304">
        <f>N20+N68+N116+N58</f>
        <v>134716.6</v>
      </c>
      <c r="O13" s="304">
        <f>O20+O68+O116+O58</f>
        <v>127170.8</v>
      </c>
      <c r="P13" s="304">
        <f>P20+P68+P116</f>
        <v>127120.8</v>
      </c>
      <c r="Q13" s="304">
        <f>Q20+Q68+Q116</f>
        <v>127120.8</v>
      </c>
      <c r="R13" s="304">
        <f>R20+R68+R116</f>
        <v>127120.8</v>
      </c>
      <c r="S13" s="311">
        <f>S20+S68+S116</f>
        <v>127120.8</v>
      </c>
      <c r="T13" s="261"/>
      <c r="U13" s="261"/>
      <c r="V13" s="261"/>
    </row>
    <row r="14" spans="1:22" x14ac:dyDescent="0.25">
      <c r="A14" s="295"/>
      <c r="B14" s="297"/>
      <c r="C14" s="297"/>
      <c r="D14" s="121">
        <v>2025</v>
      </c>
      <c r="E14" s="306">
        <f>N13+I14+L14</f>
        <v>134868.1</v>
      </c>
      <c r="F14" s="306"/>
      <c r="G14" s="306"/>
      <c r="H14" s="306"/>
      <c r="I14" s="288"/>
      <c r="J14" s="288"/>
      <c r="K14" s="121">
        <v>2025</v>
      </c>
      <c r="L14" s="125">
        <v>151.5</v>
      </c>
      <c r="M14" s="302"/>
      <c r="N14" s="305"/>
      <c r="O14" s="305"/>
      <c r="P14" s="305"/>
      <c r="Q14" s="305"/>
      <c r="R14" s="305"/>
      <c r="S14" s="312"/>
      <c r="T14" s="261"/>
      <c r="U14" s="261"/>
      <c r="V14" s="261"/>
    </row>
    <row r="15" spans="1:22" x14ac:dyDescent="0.25">
      <c r="A15" s="295"/>
      <c r="B15" s="297"/>
      <c r="C15" s="297"/>
      <c r="D15" s="121">
        <v>2026</v>
      </c>
      <c r="E15" s="306">
        <f>I15+L15+O13</f>
        <v>127328.40000000001</v>
      </c>
      <c r="F15" s="306"/>
      <c r="G15" s="306"/>
      <c r="H15" s="306"/>
      <c r="I15" s="310"/>
      <c r="J15" s="310"/>
      <c r="K15" s="121">
        <v>2026</v>
      </c>
      <c r="L15" s="125">
        <v>157.6</v>
      </c>
      <c r="M15" s="302"/>
      <c r="N15" s="305"/>
      <c r="O15" s="305"/>
      <c r="P15" s="305"/>
      <c r="Q15" s="305"/>
      <c r="R15" s="305"/>
      <c r="S15" s="312"/>
      <c r="T15" s="261"/>
      <c r="U15" s="261"/>
      <c r="V15" s="261"/>
    </row>
    <row r="16" spans="1:22" x14ac:dyDescent="0.25">
      <c r="A16" s="295"/>
      <c r="B16" s="297"/>
      <c r="C16" s="297"/>
      <c r="D16" s="121">
        <v>2027</v>
      </c>
      <c r="E16" s="306">
        <f>I16+L16+P13</f>
        <v>127284.7</v>
      </c>
      <c r="F16" s="306"/>
      <c r="G16" s="306"/>
      <c r="H16" s="306"/>
      <c r="I16" s="310"/>
      <c r="J16" s="310"/>
      <c r="K16" s="121">
        <v>2027</v>
      </c>
      <c r="L16" s="125">
        <v>163.9</v>
      </c>
      <c r="M16" s="302"/>
      <c r="N16" s="305"/>
      <c r="O16" s="305"/>
      <c r="P16" s="305"/>
      <c r="Q16" s="305"/>
      <c r="R16" s="305"/>
      <c r="S16" s="312"/>
      <c r="T16" s="261"/>
      <c r="U16" s="261"/>
      <c r="V16" s="261"/>
    </row>
    <row r="17" spans="1:22" x14ac:dyDescent="0.25">
      <c r="A17" s="295"/>
      <c r="B17" s="297"/>
      <c r="C17" s="297"/>
      <c r="D17" s="121">
        <v>2028</v>
      </c>
      <c r="E17" s="287">
        <f>I17+L17+Q13</f>
        <v>127284.7</v>
      </c>
      <c r="F17" s="287"/>
      <c r="G17" s="287"/>
      <c r="H17" s="287"/>
      <c r="I17" s="288"/>
      <c r="J17" s="288"/>
      <c r="K17" s="121">
        <v>2028</v>
      </c>
      <c r="L17" s="125">
        <f>L16</f>
        <v>163.9</v>
      </c>
      <c r="M17" s="302"/>
      <c r="N17" s="305"/>
      <c r="O17" s="305"/>
      <c r="P17" s="305"/>
      <c r="Q17" s="305"/>
      <c r="R17" s="305"/>
      <c r="S17" s="312"/>
      <c r="T17" s="261"/>
      <c r="U17" s="261"/>
      <c r="V17" s="261"/>
    </row>
    <row r="18" spans="1:22" x14ac:dyDescent="0.25">
      <c r="A18" s="295"/>
      <c r="B18" s="297"/>
      <c r="C18" s="297"/>
      <c r="D18" s="121">
        <v>2029</v>
      </c>
      <c r="E18" s="306">
        <f>I18+L18+R13</f>
        <v>127284.7</v>
      </c>
      <c r="F18" s="306"/>
      <c r="G18" s="306"/>
      <c r="H18" s="306"/>
      <c r="I18" s="288"/>
      <c r="J18" s="288"/>
      <c r="K18" s="121">
        <v>2029</v>
      </c>
      <c r="L18" s="125">
        <f>L17</f>
        <v>163.9</v>
      </c>
      <c r="M18" s="302"/>
      <c r="N18" s="305"/>
      <c r="O18" s="305"/>
      <c r="P18" s="305"/>
      <c r="Q18" s="305"/>
      <c r="R18" s="305"/>
      <c r="S18" s="312"/>
      <c r="T18" s="261"/>
      <c r="U18" s="261"/>
      <c r="V18" s="261"/>
    </row>
    <row r="19" spans="1:22" ht="16.5" thickBot="1" x14ac:dyDescent="0.3">
      <c r="A19" s="296"/>
      <c r="B19" s="298"/>
      <c r="C19" s="298"/>
      <c r="D19" s="161">
        <v>2030</v>
      </c>
      <c r="E19" s="313">
        <f>L19+S13</f>
        <v>127284.7</v>
      </c>
      <c r="F19" s="313"/>
      <c r="G19" s="313"/>
      <c r="H19" s="313"/>
      <c r="I19" s="314" t="s">
        <v>34</v>
      </c>
      <c r="J19" s="314"/>
      <c r="K19" s="161">
        <v>2030</v>
      </c>
      <c r="L19" s="162">
        <f>L18</f>
        <v>163.9</v>
      </c>
      <c r="M19" s="303"/>
      <c r="N19" s="305"/>
      <c r="O19" s="305"/>
      <c r="P19" s="305"/>
      <c r="Q19" s="305"/>
      <c r="R19" s="305"/>
      <c r="S19" s="312"/>
      <c r="T19" s="261"/>
      <c r="U19" s="261"/>
      <c r="V19" s="261"/>
    </row>
    <row r="20" spans="1:22" x14ac:dyDescent="0.25">
      <c r="A20" s="316" t="s">
        <v>35</v>
      </c>
      <c r="B20" s="318" t="s">
        <v>162</v>
      </c>
      <c r="C20" s="318"/>
      <c r="D20" s="320">
        <f>F21+F22+F23+F24+F25+F26</f>
        <v>66349.8</v>
      </c>
      <c r="E20" s="321"/>
      <c r="F20" s="321"/>
      <c r="G20" s="321"/>
      <c r="H20" s="321"/>
      <c r="I20" s="322">
        <f>I22+I23+I21</f>
        <v>0</v>
      </c>
      <c r="J20" s="322"/>
      <c r="K20" s="322">
        <v>0</v>
      </c>
      <c r="L20" s="322"/>
      <c r="M20" s="327">
        <f>N20+O20+P20+Q20+R20+S20</f>
        <v>66349.8</v>
      </c>
      <c r="N20" s="323">
        <f>N28</f>
        <v>11108.3</v>
      </c>
      <c r="O20" s="323">
        <f>O28</f>
        <v>11048.3</v>
      </c>
      <c r="P20" s="323">
        <f>P28</f>
        <v>11048.3</v>
      </c>
      <c r="Q20" s="323">
        <f>Q28</f>
        <v>11048.3</v>
      </c>
      <c r="R20" s="323">
        <f t="shared" ref="R20:S20" si="0">R28</f>
        <v>11048.3</v>
      </c>
      <c r="S20" s="325">
        <f t="shared" si="0"/>
        <v>11048.3</v>
      </c>
      <c r="T20" s="261"/>
      <c r="U20" s="261"/>
      <c r="V20" s="261"/>
    </row>
    <row r="21" spans="1:22" x14ac:dyDescent="0.25">
      <c r="A21" s="317"/>
      <c r="B21" s="319"/>
      <c r="C21" s="319"/>
      <c r="D21" s="307">
        <v>2025</v>
      </c>
      <c r="E21" s="308"/>
      <c r="F21" s="309">
        <f>N20+L21</f>
        <v>11108.3</v>
      </c>
      <c r="G21" s="309"/>
      <c r="H21" s="309"/>
      <c r="I21" s="269"/>
      <c r="J21" s="269"/>
      <c r="K21" s="127">
        <v>2025</v>
      </c>
      <c r="L21" s="108">
        <v>0</v>
      </c>
      <c r="M21" s="328"/>
      <c r="N21" s="324"/>
      <c r="O21" s="324"/>
      <c r="P21" s="324"/>
      <c r="Q21" s="324"/>
      <c r="R21" s="324"/>
      <c r="S21" s="326"/>
      <c r="T21" s="261"/>
      <c r="U21" s="261"/>
      <c r="V21" s="261"/>
    </row>
    <row r="22" spans="1:22" x14ac:dyDescent="0.25">
      <c r="A22" s="317"/>
      <c r="B22" s="319"/>
      <c r="C22" s="319"/>
      <c r="D22" s="307">
        <v>2026</v>
      </c>
      <c r="E22" s="308"/>
      <c r="F22" s="309">
        <f>O20+L22</f>
        <v>11048.3</v>
      </c>
      <c r="G22" s="309"/>
      <c r="H22" s="309"/>
      <c r="I22" s="269"/>
      <c r="J22" s="269"/>
      <c r="K22" s="127">
        <v>2026</v>
      </c>
      <c r="L22" s="108">
        <v>0</v>
      </c>
      <c r="M22" s="328"/>
      <c r="N22" s="324"/>
      <c r="O22" s="324"/>
      <c r="P22" s="324"/>
      <c r="Q22" s="324"/>
      <c r="R22" s="324"/>
      <c r="S22" s="326"/>
      <c r="T22" s="261"/>
      <c r="U22" s="261"/>
      <c r="V22" s="261"/>
    </row>
    <row r="23" spans="1:22" x14ac:dyDescent="0.25">
      <c r="A23" s="317"/>
      <c r="B23" s="319"/>
      <c r="C23" s="319"/>
      <c r="D23" s="307">
        <v>2027</v>
      </c>
      <c r="E23" s="308"/>
      <c r="F23" s="309">
        <f>I23+L23+P20</f>
        <v>11048.3</v>
      </c>
      <c r="G23" s="309"/>
      <c r="H23" s="309"/>
      <c r="I23" s="269"/>
      <c r="J23" s="269"/>
      <c r="K23" s="127">
        <v>2027</v>
      </c>
      <c r="L23" s="108">
        <v>0</v>
      </c>
      <c r="M23" s="328"/>
      <c r="N23" s="324"/>
      <c r="O23" s="324"/>
      <c r="P23" s="324"/>
      <c r="Q23" s="324"/>
      <c r="R23" s="324"/>
      <c r="S23" s="326"/>
      <c r="T23" s="261"/>
      <c r="U23" s="261"/>
      <c r="V23" s="261"/>
    </row>
    <row r="24" spans="1:22" x14ac:dyDescent="0.25">
      <c r="A24" s="317"/>
      <c r="B24" s="319"/>
      <c r="C24" s="319"/>
      <c r="D24" s="307">
        <v>2028</v>
      </c>
      <c r="E24" s="308"/>
      <c r="F24" s="309">
        <f>I24+L24+Q20</f>
        <v>11048.3</v>
      </c>
      <c r="G24" s="309"/>
      <c r="H24" s="309"/>
      <c r="I24" s="269"/>
      <c r="J24" s="269"/>
      <c r="K24" s="127">
        <v>2028</v>
      </c>
      <c r="L24" s="108">
        <v>0</v>
      </c>
      <c r="M24" s="328"/>
      <c r="N24" s="324"/>
      <c r="O24" s="324"/>
      <c r="P24" s="324"/>
      <c r="Q24" s="324"/>
      <c r="R24" s="324"/>
      <c r="S24" s="326"/>
      <c r="T24" s="261"/>
      <c r="U24" s="261"/>
      <c r="V24" s="261"/>
    </row>
    <row r="25" spans="1:22" x14ac:dyDescent="0.25">
      <c r="A25" s="317"/>
      <c r="B25" s="319"/>
      <c r="C25" s="319"/>
      <c r="D25" s="307">
        <v>2029</v>
      </c>
      <c r="E25" s="308"/>
      <c r="F25" s="309">
        <f>R20</f>
        <v>11048.3</v>
      </c>
      <c r="G25" s="309"/>
      <c r="H25" s="309"/>
      <c r="I25" s="269"/>
      <c r="J25" s="269"/>
      <c r="K25" s="127">
        <v>2029</v>
      </c>
      <c r="L25" s="108">
        <v>0</v>
      </c>
      <c r="M25" s="328"/>
      <c r="N25" s="324"/>
      <c r="O25" s="324"/>
      <c r="P25" s="324"/>
      <c r="Q25" s="324"/>
      <c r="R25" s="324"/>
      <c r="S25" s="326"/>
      <c r="T25" s="261"/>
      <c r="U25" s="261"/>
      <c r="V25" s="261"/>
    </row>
    <row r="26" spans="1:22" x14ac:dyDescent="0.25">
      <c r="A26" s="317"/>
      <c r="B26" s="319"/>
      <c r="C26" s="319"/>
      <c r="D26" s="307">
        <v>2030</v>
      </c>
      <c r="E26" s="308"/>
      <c r="F26" s="309">
        <f>S20</f>
        <v>11048.3</v>
      </c>
      <c r="G26" s="309"/>
      <c r="H26" s="309"/>
      <c r="I26" s="269"/>
      <c r="J26" s="269"/>
      <c r="K26" s="127">
        <v>2030</v>
      </c>
      <c r="L26" s="108">
        <v>0</v>
      </c>
      <c r="M26" s="328"/>
      <c r="N26" s="324"/>
      <c r="O26" s="324"/>
      <c r="P26" s="324"/>
      <c r="Q26" s="324"/>
      <c r="R26" s="324"/>
      <c r="S26" s="326"/>
      <c r="T26" s="261"/>
      <c r="U26" s="261"/>
      <c r="V26" s="261"/>
    </row>
    <row r="27" spans="1:22" ht="23.65" customHeight="1" x14ac:dyDescent="0.25">
      <c r="A27" s="138"/>
      <c r="B27" s="264" t="s">
        <v>36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5"/>
      <c r="T27" s="118"/>
      <c r="U27" s="118"/>
      <c r="V27" s="118"/>
    </row>
    <row r="28" spans="1:22" ht="32.25" customHeight="1" x14ac:dyDescent="0.25">
      <c r="A28" s="315" t="s">
        <v>37</v>
      </c>
      <c r="B28" s="270" t="s">
        <v>38</v>
      </c>
      <c r="C28" s="270"/>
      <c r="D28" s="328">
        <f>I28+L28+M28</f>
        <v>66349.8</v>
      </c>
      <c r="E28" s="328"/>
      <c r="F28" s="328"/>
      <c r="G28" s="328"/>
      <c r="H28" s="328"/>
      <c r="I28" s="271">
        <f>I31+I32+I33</f>
        <v>0</v>
      </c>
      <c r="J28" s="271"/>
      <c r="K28" s="271"/>
      <c r="L28" s="271">
        <f>L31+L32+L33</f>
        <v>0</v>
      </c>
      <c r="M28" s="328">
        <f>M31+M32+M33</f>
        <v>66349.8</v>
      </c>
      <c r="N28" s="328">
        <f t="shared" ref="N28:Q28" si="1">N31+N32+N33</f>
        <v>11108.3</v>
      </c>
      <c r="O28" s="328">
        <f t="shared" si="1"/>
        <v>11048.3</v>
      </c>
      <c r="P28" s="328">
        <f>P31+P32+P33</f>
        <v>11048.3</v>
      </c>
      <c r="Q28" s="328">
        <f t="shared" si="1"/>
        <v>11048.3</v>
      </c>
      <c r="R28" s="328">
        <f t="shared" ref="R28:S28" si="2">R31+R32+R33</f>
        <v>11048.3</v>
      </c>
      <c r="S28" s="362">
        <f t="shared" si="2"/>
        <v>11048.3</v>
      </c>
      <c r="T28" s="261"/>
      <c r="U28" s="261"/>
      <c r="V28" s="261"/>
    </row>
    <row r="29" spans="1:22" ht="5.85" customHeight="1" x14ac:dyDescent="0.25">
      <c r="A29" s="315"/>
      <c r="B29" s="270"/>
      <c r="C29" s="270"/>
      <c r="D29" s="328"/>
      <c r="E29" s="328"/>
      <c r="F29" s="328"/>
      <c r="G29" s="328"/>
      <c r="H29" s="328"/>
      <c r="I29" s="271"/>
      <c r="J29" s="271"/>
      <c r="K29" s="271"/>
      <c r="L29" s="271"/>
      <c r="M29" s="328"/>
      <c r="N29" s="328"/>
      <c r="O29" s="328"/>
      <c r="P29" s="328"/>
      <c r="Q29" s="328"/>
      <c r="R29" s="328"/>
      <c r="S29" s="362"/>
      <c r="T29" s="261"/>
      <c r="U29" s="261"/>
      <c r="V29" s="261"/>
    </row>
    <row r="30" spans="1:22" ht="5.25" customHeight="1" x14ac:dyDescent="0.25">
      <c r="A30" s="315"/>
      <c r="B30" s="270"/>
      <c r="C30" s="270"/>
      <c r="D30" s="328"/>
      <c r="E30" s="328"/>
      <c r="F30" s="328"/>
      <c r="G30" s="328"/>
      <c r="H30" s="328"/>
      <c r="I30" s="271"/>
      <c r="J30" s="271"/>
      <c r="K30" s="271"/>
      <c r="L30" s="271"/>
      <c r="M30" s="328"/>
      <c r="N30" s="328"/>
      <c r="O30" s="328"/>
      <c r="P30" s="328"/>
      <c r="Q30" s="328"/>
      <c r="R30" s="328"/>
      <c r="S30" s="362"/>
      <c r="T30" s="261"/>
      <c r="U30" s="261"/>
      <c r="V30" s="261"/>
    </row>
    <row r="31" spans="1:22" ht="42.6" customHeight="1" x14ac:dyDescent="0.25">
      <c r="A31" s="59" t="s">
        <v>116</v>
      </c>
      <c r="B31" s="127" t="s">
        <v>39</v>
      </c>
      <c r="C31" s="123" t="s">
        <v>40</v>
      </c>
      <c r="D31" s="324">
        <v>0</v>
      </c>
      <c r="E31" s="324"/>
      <c r="F31" s="324"/>
      <c r="G31" s="324"/>
      <c r="H31" s="324"/>
      <c r="I31" s="269">
        <v>0</v>
      </c>
      <c r="J31" s="269"/>
      <c r="K31" s="123">
        <v>0</v>
      </c>
      <c r="L31" s="123">
        <v>0</v>
      </c>
      <c r="M31" s="185">
        <v>0</v>
      </c>
      <c r="N31" s="185">
        <v>0</v>
      </c>
      <c r="O31" s="185">
        <v>0</v>
      </c>
      <c r="P31" s="185">
        <v>0</v>
      </c>
      <c r="Q31" s="185">
        <v>0</v>
      </c>
      <c r="R31" s="185">
        <v>0</v>
      </c>
      <c r="S31" s="186">
        <v>0</v>
      </c>
      <c r="T31" s="261"/>
      <c r="U31" s="261"/>
      <c r="V31" s="261"/>
    </row>
    <row r="32" spans="1:22" ht="48.4" customHeight="1" x14ac:dyDescent="0.25">
      <c r="A32" s="137" t="s">
        <v>117</v>
      </c>
      <c r="B32" s="127" t="s">
        <v>41</v>
      </c>
      <c r="C32" s="123" t="s">
        <v>42</v>
      </c>
      <c r="D32" s="324">
        <v>0</v>
      </c>
      <c r="E32" s="324"/>
      <c r="F32" s="324"/>
      <c r="G32" s="324"/>
      <c r="H32" s="324"/>
      <c r="I32" s="269">
        <v>0</v>
      </c>
      <c r="J32" s="269"/>
      <c r="K32" s="123">
        <v>0</v>
      </c>
      <c r="L32" s="123">
        <v>0</v>
      </c>
      <c r="M32" s="185">
        <v>0</v>
      </c>
      <c r="N32" s="185">
        <v>0</v>
      </c>
      <c r="O32" s="185">
        <v>0</v>
      </c>
      <c r="P32" s="185">
        <v>0</v>
      </c>
      <c r="Q32" s="185">
        <v>0</v>
      </c>
      <c r="R32" s="185">
        <v>0</v>
      </c>
      <c r="S32" s="186">
        <v>0</v>
      </c>
      <c r="T32" s="261"/>
      <c r="U32" s="261"/>
      <c r="V32" s="261"/>
    </row>
    <row r="33" spans="1:22" s="158" customFormat="1" ht="46.5" customHeight="1" x14ac:dyDescent="0.25">
      <c r="A33" s="329" t="s">
        <v>118</v>
      </c>
      <c r="B33" s="288" t="s">
        <v>43</v>
      </c>
      <c r="C33" s="269" t="s">
        <v>44</v>
      </c>
      <c r="D33" s="324">
        <f>I33+L33+M33</f>
        <v>66349.8</v>
      </c>
      <c r="E33" s="324"/>
      <c r="F33" s="324"/>
      <c r="G33" s="324"/>
      <c r="H33" s="324"/>
      <c r="I33" s="269">
        <v>0</v>
      </c>
      <c r="J33" s="269"/>
      <c r="K33" s="269">
        <v>0</v>
      </c>
      <c r="L33" s="269">
        <v>0</v>
      </c>
      <c r="M33" s="324">
        <f>SUM(N33:S35)</f>
        <v>66349.8</v>
      </c>
      <c r="N33" s="324">
        <v>11108.3</v>
      </c>
      <c r="O33" s="324">
        <v>11048.3</v>
      </c>
      <c r="P33" s="324">
        <v>11048.3</v>
      </c>
      <c r="Q33" s="324">
        <v>11048.3</v>
      </c>
      <c r="R33" s="324">
        <v>11048.3</v>
      </c>
      <c r="S33" s="326">
        <v>11048.3</v>
      </c>
      <c r="T33" s="261"/>
      <c r="U33" s="261"/>
      <c r="V33" s="261"/>
    </row>
    <row r="34" spans="1:22" ht="3.4" customHeight="1" x14ac:dyDescent="0.25">
      <c r="A34" s="329"/>
      <c r="B34" s="288"/>
      <c r="C34" s="269"/>
      <c r="D34" s="324"/>
      <c r="E34" s="324"/>
      <c r="F34" s="324"/>
      <c r="G34" s="324"/>
      <c r="H34" s="324"/>
      <c r="I34" s="269"/>
      <c r="J34" s="269"/>
      <c r="K34" s="269"/>
      <c r="L34" s="269"/>
      <c r="M34" s="324"/>
      <c r="N34" s="324"/>
      <c r="O34" s="324"/>
      <c r="P34" s="324"/>
      <c r="Q34" s="324"/>
      <c r="R34" s="324"/>
      <c r="S34" s="326"/>
      <c r="T34" s="261"/>
      <c r="U34" s="261"/>
      <c r="V34" s="261"/>
    </row>
    <row r="35" spans="1:22" ht="15" hidden="1" customHeight="1" x14ac:dyDescent="0.25">
      <c r="A35" s="329"/>
      <c r="B35" s="288"/>
      <c r="C35" s="269"/>
      <c r="D35" s="324"/>
      <c r="E35" s="324"/>
      <c r="F35" s="324"/>
      <c r="G35" s="324"/>
      <c r="H35" s="324"/>
      <c r="I35" s="269"/>
      <c r="J35" s="269"/>
      <c r="K35" s="269"/>
      <c r="L35" s="269"/>
      <c r="M35" s="324"/>
      <c r="N35" s="324"/>
      <c r="O35" s="324"/>
      <c r="P35" s="324"/>
      <c r="Q35" s="324"/>
      <c r="R35" s="324"/>
      <c r="S35" s="326"/>
      <c r="T35" s="261"/>
      <c r="U35" s="261"/>
      <c r="V35" s="261"/>
    </row>
    <row r="36" spans="1:22" ht="53.25" customHeight="1" x14ac:dyDescent="0.25">
      <c r="A36" s="137" t="s">
        <v>119</v>
      </c>
      <c r="B36" s="127" t="s">
        <v>45</v>
      </c>
      <c r="C36" s="123" t="s">
        <v>44</v>
      </c>
      <c r="D36" s="269">
        <v>0</v>
      </c>
      <c r="E36" s="269"/>
      <c r="F36" s="269"/>
      <c r="G36" s="269"/>
      <c r="H36" s="269"/>
      <c r="I36" s="269">
        <v>0</v>
      </c>
      <c r="J36" s="269"/>
      <c r="K36" s="123">
        <v>0</v>
      </c>
      <c r="L36" s="123">
        <v>0</v>
      </c>
      <c r="M36" s="123">
        <v>0</v>
      </c>
      <c r="N36" s="123">
        <v>0</v>
      </c>
      <c r="O36" s="123">
        <v>0</v>
      </c>
      <c r="P36" s="123">
        <v>0</v>
      </c>
      <c r="Q36" s="123">
        <v>0</v>
      </c>
      <c r="R36" s="123">
        <v>0</v>
      </c>
      <c r="S36" s="105">
        <v>0</v>
      </c>
      <c r="T36" s="261"/>
      <c r="U36" s="261"/>
      <c r="V36" s="261"/>
    </row>
    <row r="37" spans="1:22" ht="62.25" customHeight="1" x14ac:dyDescent="0.25">
      <c r="A37" s="64" t="s">
        <v>46</v>
      </c>
      <c r="B37" s="270" t="s">
        <v>47</v>
      </c>
      <c r="C37" s="270"/>
      <c r="D37" s="271">
        <v>0</v>
      </c>
      <c r="E37" s="271"/>
      <c r="F37" s="271"/>
      <c r="G37" s="271"/>
      <c r="H37" s="271"/>
      <c r="I37" s="271">
        <v>0</v>
      </c>
      <c r="J37" s="271"/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4">
        <v>0</v>
      </c>
      <c r="T37" s="261"/>
      <c r="U37" s="261"/>
      <c r="V37" s="261"/>
    </row>
    <row r="38" spans="1:22" ht="54" customHeight="1" x14ac:dyDescent="0.25">
      <c r="A38" s="137" t="s">
        <v>120</v>
      </c>
      <c r="B38" s="127" t="s">
        <v>48</v>
      </c>
      <c r="C38" s="123" t="s">
        <v>44</v>
      </c>
      <c r="D38" s="269">
        <v>0</v>
      </c>
      <c r="E38" s="269"/>
      <c r="F38" s="269"/>
      <c r="G38" s="269"/>
      <c r="H38" s="269"/>
      <c r="I38" s="269">
        <v>0</v>
      </c>
      <c r="J38" s="269"/>
      <c r="K38" s="123">
        <v>0</v>
      </c>
      <c r="L38" s="123">
        <v>0</v>
      </c>
      <c r="M38" s="123">
        <v>0</v>
      </c>
      <c r="N38" s="123">
        <v>0</v>
      </c>
      <c r="O38" s="123">
        <v>0</v>
      </c>
      <c r="P38" s="123">
        <v>0</v>
      </c>
      <c r="Q38" s="123">
        <v>0</v>
      </c>
      <c r="R38" s="123">
        <v>0</v>
      </c>
      <c r="S38" s="105">
        <v>0</v>
      </c>
      <c r="T38" s="261"/>
      <c r="U38" s="261"/>
      <c r="V38" s="261"/>
    </row>
    <row r="39" spans="1:22" ht="77.25" customHeight="1" x14ac:dyDescent="0.25">
      <c r="A39" s="137" t="s">
        <v>121</v>
      </c>
      <c r="B39" s="127" t="s">
        <v>49</v>
      </c>
      <c r="C39" s="123" t="s">
        <v>44</v>
      </c>
      <c r="D39" s="269">
        <v>0</v>
      </c>
      <c r="E39" s="269"/>
      <c r="F39" s="269"/>
      <c r="G39" s="269"/>
      <c r="H39" s="269"/>
      <c r="I39" s="269">
        <v>0</v>
      </c>
      <c r="J39" s="269"/>
      <c r="K39" s="123">
        <v>0</v>
      </c>
      <c r="L39" s="123">
        <v>0</v>
      </c>
      <c r="M39" s="123">
        <v>0</v>
      </c>
      <c r="N39" s="123">
        <v>0</v>
      </c>
      <c r="O39" s="123">
        <v>0</v>
      </c>
      <c r="P39" s="123">
        <v>0</v>
      </c>
      <c r="Q39" s="123">
        <v>0</v>
      </c>
      <c r="R39" s="123">
        <v>0</v>
      </c>
      <c r="S39" s="105">
        <v>0</v>
      </c>
      <c r="T39" s="261"/>
      <c r="U39" s="261"/>
      <c r="V39" s="261"/>
    </row>
    <row r="40" spans="1:22" ht="34.700000000000003" customHeight="1" x14ac:dyDescent="0.25">
      <c r="A40" s="137" t="s">
        <v>122</v>
      </c>
      <c r="B40" s="127" t="s">
        <v>50</v>
      </c>
      <c r="C40" s="123" t="s">
        <v>44</v>
      </c>
      <c r="D40" s="269">
        <v>0</v>
      </c>
      <c r="E40" s="269"/>
      <c r="F40" s="269"/>
      <c r="G40" s="269"/>
      <c r="H40" s="269"/>
      <c r="I40" s="269">
        <v>0</v>
      </c>
      <c r="J40" s="269"/>
      <c r="K40" s="123">
        <v>0</v>
      </c>
      <c r="L40" s="123">
        <v>0</v>
      </c>
      <c r="M40" s="123">
        <v>0</v>
      </c>
      <c r="N40" s="123">
        <v>0</v>
      </c>
      <c r="O40" s="123">
        <v>0</v>
      </c>
      <c r="P40" s="123">
        <v>0</v>
      </c>
      <c r="Q40" s="123">
        <v>0</v>
      </c>
      <c r="R40" s="123">
        <v>0</v>
      </c>
      <c r="S40" s="105">
        <v>0</v>
      </c>
      <c r="T40" s="261"/>
      <c r="U40" s="261"/>
      <c r="V40" s="261"/>
    </row>
    <row r="41" spans="1:22" ht="39.4" customHeight="1" x14ac:dyDescent="0.25">
      <c r="A41" s="137" t="s">
        <v>123</v>
      </c>
      <c r="B41" s="127" t="s">
        <v>51</v>
      </c>
      <c r="C41" s="123" t="s">
        <v>44</v>
      </c>
      <c r="D41" s="269">
        <v>0</v>
      </c>
      <c r="E41" s="269"/>
      <c r="F41" s="269"/>
      <c r="G41" s="269"/>
      <c r="H41" s="269"/>
      <c r="I41" s="269">
        <v>0</v>
      </c>
      <c r="J41" s="269"/>
      <c r="K41" s="123">
        <v>0</v>
      </c>
      <c r="L41" s="123">
        <v>0</v>
      </c>
      <c r="M41" s="123">
        <v>0</v>
      </c>
      <c r="N41" s="123">
        <v>0</v>
      </c>
      <c r="O41" s="123">
        <v>0</v>
      </c>
      <c r="P41" s="123">
        <v>0</v>
      </c>
      <c r="Q41" s="123">
        <v>0</v>
      </c>
      <c r="R41" s="123">
        <v>0</v>
      </c>
      <c r="S41" s="105">
        <v>0</v>
      </c>
      <c r="T41" s="261"/>
      <c r="U41" s="261"/>
      <c r="V41" s="261"/>
    </row>
    <row r="42" spans="1:22" ht="87.6" customHeight="1" x14ac:dyDescent="0.25">
      <c r="A42" s="137" t="s">
        <v>124</v>
      </c>
      <c r="B42" s="127" t="s">
        <v>52</v>
      </c>
      <c r="C42" s="123" t="s">
        <v>44</v>
      </c>
      <c r="D42" s="269">
        <v>0</v>
      </c>
      <c r="E42" s="269"/>
      <c r="F42" s="269"/>
      <c r="G42" s="269"/>
      <c r="H42" s="269"/>
      <c r="I42" s="269">
        <v>0</v>
      </c>
      <c r="J42" s="269"/>
      <c r="K42" s="123">
        <v>0</v>
      </c>
      <c r="L42" s="123">
        <v>0</v>
      </c>
      <c r="M42" s="123">
        <v>0</v>
      </c>
      <c r="N42" s="123">
        <v>0</v>
      </c>
      <c r="O42" s="123">
        <v>0</v>
      </c>
      <c r="P42" s="123">
        <v>0</v>
      </c>
      <c r="Q42" s="123">
        <v>0</v>
      </c>
      <c r="R42" s="123">
        <v>0</v>
      </c>
      <c r="S42" s="105">
        <v>0</v>
      </c>
      <c r="T42" s="261"/>
      <c r="U42" s="261"/>
      <c r="V42" s="261"/>
    </row>
    <row r="43" spans="1:22" ht="42" customHeight="1" x14ac:dyDescent="0.25">
      <c r="A43" s="137" t="s">
        <v>125</v>
      </c>
      <c r="B43" s="127" t="s">
        <v>53</v>
      </c>
      <c r="C43" s="123" t="s">
        <v>44</v>
      </c>
      <c r="D43" s="269">
        <v>0</v>
      </c>
      <c r="E43" s="269"/>
      <c r="F43" s="269"/>
      <c r="G43" s="269"/>
      <c r="H43" s="269"/>
      <c r="I43" s="269">
        <v>0</v>
      </c>
      <c r="J43" s="269"/>
      <c r="K43" s="123">
        <v>0</v>
      </c>
      <c r="L43" s="123">
        <v>0</v>
      </c>
      <c r="M43" s="123">
        <v>0</v>
      </c>
      <c r="N43" s="123">
        <v>0</v>
      </c>
      <c r="O43" s="123">
        <v>0</v>
      </c>
      <c r="P43" s="123">
        <v>0</v>
      </c>
      <c r="Q43" s="123">
        <v>0</v>
      </c>
      <c r="R43" s="123">
        <v>0</v>
      </c>
      <c r="S43" s="105">
        <v>0</v>
      </c>
      <c r="T43" s="261"/>
      <c r="U43" s="261"/>
      <c r="V43" s="261"/>
    </row>
    <row r="44" spans="1:22" ht="39.4" customHeight="1" x14ac:dyDescent="0.25">
      <c r="A44" s="137" t="s">
        <v>126</v>
      </c>
      <c r="B44" s="127" t="s">
        <v>54</v>
      </c>
      <c r="C44" s="123" t="s">
        <v>44</v>
      </c>
      <c r="D44" s="269">
        <v>0</v>
      </c>
      <c r="E44" s="269"/>
      <c r="F44" s="269"/>
      <c r="G44" s="269"/>
      <c r="H44" s="269"/>
      <c r="I44" s="269">
        <v>0</v>
      </c>
      <c r="J44" s="269"/>
      <c r="K44" s="123">
        <v>0</v>
      </c>
      <c r="L44" s="123">
        <v>0</v>
      </c>
      <c r="M44" s="123">
        <v>0</v>
      </c>
      <c r="N44" s="123">
        <v>0</v>
      </c>
      <c r="O44" s="123">
        <v>0</v>
      </c>
      <c r="P44" s="123">
        <v>0</v>
      </c>
      <c r="Q44" s="123">
        <v>0</v>
      </c>
      <c r="R44" s="123">
        <v>0</v>
      </c>
      <c r="S44" s="105">
        <v>0</v>
      </c>
      <c r="T44" s="261"/>
      <c r="U44" s="261"/>
      <c r="V44" s="261"/>
    </row>
    <row r="45" spans="1:22" ht="43.5" customHeight="1" x14ac:dyDescent="0.25">
      <c r="A45" s="64" t="s">
        <v>55</v>
      </c>
      <c r="B45" s="270" t="s">
        <v>56</v>
      </c>
      <c r="C45" s="270"/>
      <c r="D45" s="271">
        <v>0</v>
      </c>
      <c r="E45" s="271"/>
      <c r="F45" s="271"/>
      <c r="G45" s="271"/>
      <c r="H45" s="271"/>
      <c r="I45" s="271">
        <v>0</v>
      </c>
      <c r="J45" s="271"/>
      <c r="K45" s="131">
        <v>0</v>
      </c>
      <c r="L45" s="131">
        <v>0</v>
      </c>
      <c r="M45" s="131">
        <v>0</v>
      </c>
      <c r="N45" s="131">
        <v>0</v>
      </c>
      <c r="O45" s="131">
        <v>0</v>
      </c>
      <c r="P45" s="131">
        <v>0</v>
      </c>
      <c r="Q45" s="131">
        <v>0</v>
      </c>
      <c r="R45" s="131">
        <v>0</v>
      </c>
      <c r="S45" s="134">
        <v>0</v>
      </c>
      <c r="T45" s="261"/>
      <c r="U45" s="261"/>
      <c r="V45" s="261"/>
    </row>
    <row r="46" spans="1:22" ht="55.9" customHeight="1" x14ac:dyDescent="0.25">
      <c r="A46" s="137" t="s">
        <v>127</v>
      </c>
      <c r="B46" s="127" t="s">
        <v>57</v>
      </c>
      <c r="C46" s="123" t="s">
        <v>44</v>
      </c>
      <c r="D46" s="269">
        <v>0</v>
      </c>
      <c r="E46" s="269"/>
      <c r="F46" s="269"/>
      <c r="G46" s="269"/>
      <c r="H46" s="269"/>
      <c r="I46" s="269">
        <v>0</v>
      </c>
      <c r="J46" s="269"/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23">
        <v>0</v>
      </c>
      <c r="S46" s="105">
        <v>0</v>
      </c>
      <c r="T46" s="261"/>
      <c r="U46" s="261"/>
      <c r="V46" s="261"/>
    </row>
    <row r="47" spans="1:22" ht="52.9" customHeight="1" x14ac:dyDescent="0.25">
      <c r="A47" s="137" t="s">
        <v>128</v>
      </c>
      <c r="B47" s="127" t="s">
        <v>58</v>
      </c>
      <c r="C47" s="123" t="s">
        <v>44</v>
      </c>
      <c r="D47" s="269">
        <v>0</v>
      </c>
      <c r="E47" s="269"/>
      <c r="F47" s="269"/>
      <c r="G47" s="269"/>
      <c r="H47" s="269"/>
      <c r="I47" s="269">
        <v>0</v>
      </c>
      <c r="J47" s="269"/>
      <c r="K47" s="123">
        <v>0</v>
      </c>
      <c r="L47" s="123">
        <v>0</v>
      </c>
      <c r="M47" s="123">
        <v>0</v>
      </c>
      <c r="N47" s="123">
        <v>0</v>
      </c>
      <c r="O47" s="123">
        <v>0</v>
      </c>
      <c r="P47" s="123">
        <v>0</v>
      </c>
      <c r="Q47" s="123">
        <v>0</v>
      </c>
      <c r="R47" s="123">
        <v>0</v>
      </c>
      <c r="S47" s="105">
        <v>0</v>
      </c>
      <c r="T47" s="261"/>
      <c r="U47" s="261"/>
      <c r="V47" s="261"/>
    </row>
    <row r="48" spans="1:22" ht="54" customHeight="1" x14ac:dyDescent="0.25">
      <c r="A48" s="137" t="s">
        <v>129</v>
      </c>
      <c r="B48" s="127" t="s">
        <v>59</v>
      </c>
      <c r="C48" s="123" t="s">
        <v>44</v>
      </c>
      <c r="D48" s="269">
        <v>0</v>
      </c>
      <c r="E48" s="269"/>
      <c r="F48" s="269"/>
      <c r="G48" s="269"/>
      <c r="H48" s="269"/>
      <c r="I48" s="269">
        <v>0</v>
      </c>
      <c r="J48" s="269"/>
      <c r="K48" s="123">
        <v>0</v>
      </c>
      <c r="L48" s="123">
        <v>0</v>
      </c>
      <c r="M48" s="123">
        <v>0</v>
      </c>
      <c r="N48" s="123">
        <v>0</v>
      </c>
      <c r="O48" s="123">
        <v>0</v>
      </c>
      <c r="P48" s="123">
        <v>0</v>
      </c>
      <c r="Q48" s="123">
        <v>0</v>
      </c>
      <c r="R48" s="123">
        <v>0</v>
      </c>
      <c r="S48" s="105">
        <v>0</v>
      </c>
      <c r="T48" s="261"/>
      <c r="U48" s="261"/>
      <c r="V48" s="261"/>
    </row>
    <row r="49" spans="1:22" ht="49.15" customHeight="1" x14ac:dyDescent="0.25">
      <c r="A49" s="137" t="s">
        <v>130</v>
      </c>
      <c r="B49" s="127" t="s">
        <v>60</v>
      </c>
      <c r="C49" s="123" t="s">
        <v>44</v>
      </c>
      <c r="D49" s="269">
        <v>0</v>
      </c>
      <c r="E49" s="269"/>
      <c r="F49" s="269"/>
      <c r="G49" s="269"/>
      <c r="H49" s="269"/>
      <c r="I49" s="269">
        <v>0</v>
      </c>
      <c r="J49" s="269"/>
      <c r="K49" s="123">
        <v>0</v>
      </c>
      <c r="L49" s="123">
        <v>0</v>
      </c>
      <c r="M49" s="123">
        <v>0</v>
      </c>
      <c r="N49" s="123">
        <v>0</v>
      </c>
      <c r="O49" s="123">
        <v>0</v>
      </c>
      <c r="P49" s="123">
        <v>0</v>
      </c>
      <c r="Q49" s="123">
        <v>0</v>
      </c>
      <c r="R49" s="123">
        <v>0</v>
      </c>
      <c r="S49" s="105">
        <v>0</v>
      </c>
      <c r="T49" s="261"/>
      <c r="U49" s="261"/>
      <c r="V49" s="261"/>
    </row>
    <row r="50" spans="1:22" ht="55.15" customHeight="1" x14ac:dyDescent="0.25">
      <c r="A50" s="137" t="s">
        <v>131</v>
      </c>
      <c r="B50" s="127" t="s">
        <v>61</v>
      </c>
      <c r="C50" s="123" t="s">
        <v>44</v>
      </c>
      <c r="D50" s="269">
        <v>0</v>
      </c>
      <c r="E50" s="269"/>
      <c r="F50" s="269"/>
      <c r="G50" s="269"/>
      <c r="H50" s="269"/>
      <c r="I50" s="269">
        <v>0</v>
      </c>
      <c r="J50" s="269"/>
      <c r="K50" s="123">
        <v>0</v>
      </c>
      <c r="L50" s="123">
        <v>0</v>
      </c>
      <c r="M50" s="123">
        <v>0</v>
      </c>
      <c r="N50" s="123">
        <v>0</v>
      </c>
      <c r="O50" s="123">
        <v>0</v>
      </c>
      <c r="P50" s="123">
        <v>0</v>
      </c>
      <c r="Q50" s="123">
        <v>0</v>
      </c>
      <c r="R50" s="123">
        <v>0</v>
      </c>
      <c r="S50" s="105">
        <v>0</v>
      </c>
      <c r="T50" s="261"/>
      <c r="U50" s="261"/>
      <c r="V50" s="261"/>
    </row>
    <row r="51" spans="1:22" ht="49.15" customHeight="1" x14ac:dyDescent="0.25">
      <c r="A51" s="137" t="s">
        <v>132</v>
      </c>
      <c r="B51" s="127" t="s">
        <v>62</v>
      </c>
      <c r="C51" s="123" t="s">
        <v>44</v>
      </c>
      <c r="D51" s="269">
        <v>0</v>
      </c>
      <c r="E51" s="269"/>
      <c r="F51" s="269"/>
      <c r="G51" s="269"/>
      <c r="H51" s="269"/>
      <c r="I51" s="269">
        <v>0</v>
      </c>
      <c r="J51" s="269"/>
      <c r="K51" s="123">
        <v>0</v>
      </c>
      <c r="L51" s="123">
        <v>0</v>
      </c>
      <c r="M51" s="123">
        <v>0</v>
      </c>
      <c r="N51" s="123">
        <v>0</v>
      </c>
      <c r="O51" s="123">
        <v>0</v>
      </c>
      <c r="P51" s="123">
        <v>0</v>
      </c>
      <c r="Q51" s="123">
        <v>0</v>
      </c>
      <c r="R51" s="123">
        <v>0</v>
      </c>
      <c r="S51" s="105">
        <v>0</v>
      </c>
      <c r="T51" s="261"/>
      <c r="U51" s="261"/>
      <c r="V51" s="261"/>
    </row>
    <row r="52" spans="1:22" ht="94.9" customHeight="1" x14ac:dyDescent="0.25">
      <c r="A52" s="137" t="s">
        <v>133</v>
      </c>
      <c r="B52" s="127" t="s">
        <v>63</v>
      </c>
      <c r="C52" s="123" t="s">
        <v>44</v>
      </c>
      <c r="D52" s="269">
        <v>0</v>
      </c>
      <c r="E52" s="269"/>
      <c r="F52" s="269"/>
      <c r="G52" s="269"/>
      <c r="H52" s="269"/>
      <c r="I52" s="269">
        <v>0</v>
      </c>
      <c r="J52" s="269"/>
      <c r="K52" s="123">
        <v>0</v>
      </c>
      <c r="L52" s="123">
        <v>0</v>
      </c>
      <c r="M52" s="123">
        <v>0</v>
      </c>
      <c r="N52" s="123">
        <v>0</v>
      </c>
      <c r="O52" s="123">
        <v>0</v>
      </c>
      <c r="P52" s="123">
        <v>0</v>
      </c>
      <c r="Q52" s="123">
        <v>0</v>
      </c>
      <c r="R52" s="123">
        <v>0</v>
      </c>
      <c r="S52" s="105">
        <v>0</v>
      </c>
      <c r="T52" s="261"/>
      <c r="U52" s="261"/>
      <c r="V52" s="261"/>
    </row>
    <row r="53" spans="1:22" ht="70.150000000000006" customHeight="1" x14ac:dyDescent="0.25">
      <c r="A53" s="137" t="s">
        <v>134</v>
      </c>
      <c r="B53" s="127" t="s">
        <v>64</v>
      </c>
      <c r="C53" s="123" t="s">
        <v>44</v>
      </c>
      <c r="D53" s="269">
        <v>0</v>
      </c>
      <c r="E53" s="269"/>
      <c r="F53" s="269"/>
      <c r="G53" s="269"/>
      <c r="H53" s="269"/>
      <c r="I53" s="269">
        <v>0</v>
      </c>
      <c r="J53" s="269"/>
      <c r="K53" s="123">
        <v>0</v>
      </c>
      <c r="L53" s="123">
        <v>0</v>
      </c>
      <c r="M53" s="123">
        <v>0</v>
      </c>
      <c r="N53" s="123">
        <v>0</v>
      </c>
      <c r="O53" s="123">
        <v>0</v>
      </c>
      <c r="P53" s="123">
        <v>0</v>
      </c>
      <c r="Q53" s="123">
        <v>0</v>
      </c>
      <c r="R53" s="123">
        <v>0</v>
      </c>
      <c r="S53" s="105">
        <v>0</v>
      </c>
      <c r="T53" s="261"/>
      <c r="U53" s="261"/>
      <c r="V53" s="261"/>
    </row>
    <row r="54" spans="1:22" ht="28.15" customHeight="1" x14ac:dyDescent="0.25">
      <c r="A54" s="64" t="s">
        <v>65</v>
      </c>
      <c r="B54" s="270" t="s">
        <v>66</v>
      </c>
      <c r="C54" s="270"/>
      <c r="D54" s="271">
        <v>0</v>
      </c>
      <c r="E54" s="271"/>
      <c r="F54" s="271"/>
      <c r="G54" s="271"/>
      <c r="H54" s="271"/>
      <c r="I54" s="271">
        <v>0</v>
      </c>
      <c r="J54" s="271"/>
      <c r="K54" s="131">
        <v>0</v>
      </c>
      <c r="L54" s="131">
        <v>0</v>
      </c>
      <c r="M54" s="131">
        <v>0</v>
      </c>
      <c r="N54" s="131">
        <v>0</v>
      </c>
      <c r="O54" s="131">
        <v>0</v>
      </c>
      <c r="P54" s="131">
        <v>0</v>
      </c>
      <c r="Q54" s="131">
        <v>0</v>
      </c>
      <c r="R54" s="131">
        <v>0</v>
      </c>
      <c r="S54" s="134">
        <v>0</v>
      </c>
      <c r="T54" s="261"/>
      <c r="U54" s="261"/>
      <c r="V54" s="261"/>
    </row>
    <row r="55" spans="1:22" ht="34.15" customHeight="1" x14ac:dyDescent="0.25">
      <c r="A55" s="137" t="s">
        <v>135</v>
      </c>
      <c r="B55" s="127" t="s">
        <v>67</v>
      </c>
      <c r="C55" s="123" t="s">
        <v>44</v>
      </c>
      <c r="D55" s="269">
        <v>0</v>
      </c>
      <c r="E55" s="269"/>
      <c r="F55" s="269"/>
      <c r="G55" s="269"/>
      <c r="H55" s="269"/>
      <c r="I55" s="269">
        <v>0</v>
      </c>
      <c r="J55" s="269"/>
      <c r="K55" s="123">
        <v>0</v>
      </c>
      <c r="L55" s="123">
        <v>0</v>
      </c>
      <c r="M55" s="123">
        <v>0</v>
      </c>
      <c r="N55" s="123">
        <v>0</v>
      </c>
      <c r="O55" s="123">
        <v>0</v>
      </c>
      <c r="P55" s="123">
        <v>0</v>
      </c>
      <c r="Q55" s="123">
        <v>0</v>
      </c>
      <c r="R55" s="123">
        <v>0</v>
      </c>
      <c r="S55" s="105">
        <v>0</v>
      </c>
      <c r="T55" s="261"/>
      <c r="U55" s="261"/>
      <c r="V55" s="261"/>
    </row>
    <row r="56" spans="1:22" ht="32.85" customHeight="1" x14ac:dyDescent="0.25">
      <c r="A56" s="137" t="s">
        <v>136</v>
      </c>
      <c r="B56" s="127" t="s">
        <v>68</v>
      </c>
      <c r="C56" s="123" t="s">
        <v>44</v>
      </c>
      <c r="D56" s="269">
        <v>0</v>
      </c>
      <c r="E56" s="269"/>
      <c r="F56" s="269"/>
      <c r="G56" s="269"/>
      <c r="H56" s="269"/>
      <c r="I56" s="269">
        <v>0</v>
      </c>
      <c r="J56" s="269"/>
      <c r="K56" s="123">
        <v>0</v>
      </c>
      <c r="L56" s="123">
        <v>0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05">
        <v>0</v>
      </c>
      <c r="T56" s="261"/>
      <c r="U56" s="261"/>
      <c r="V56" s="261"/>
    </row>
    <row r="57" spans="1:22" ht="70.5" customHeight="1" thickBot="1" x14ac:dyDescent="0.3">
      <c r="A57" s="69" t="s">
        <v>137</v>
      </c>
      <c r="B57" s="135" t="s">
        <v>69</v>
      </c>
      <c r="C57" s="124" t="s">
        <v>44</v>
      </c>
      <c r="D57" s="331">
        <v>0</v>
      </c>
      <c r="E57" s="331"/>
      <c r="F57" s="331"/>
      <c r="G57" s="331"/>
      <c r="H57" s="331"/>
      <c r="I57" s="331">
        <v>0</v>
      </c>
      <c r="J57" s="331"/>
      <c r="K57" s="124">
        <v>0</v>
      </c>
      <c r="L57" s="124">
        <v>0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0</v>
      </c>
      <c r="S57" s="107">
        <v>0</v>
      </c>
      <c r="T57" s="261"/>
      <c r="U57" s="261"/>
      <c r="V57" s="261"/>
    </row>
    <row r="58" spans="1:22" ht="39.950000000000003" customHeight="1" x14ac:dyDescent="0.25">
      <c r="A58" s="150" t="s">
        <v>70</v>
      </c>
      <c r="B58" s="359" t="s">
        <v>174</v>
      </c>
      <c r="C58" s="359"/>
      <c r="D58" s="360">
        <f>D60</f>
        <v>60</v>
      </c>
      <c r="E58" s="360"/>
      <c r="F58" s="360"/>
      <c r="G58" s="360"/>
      <c r="H58" s="360"/>
      <c r="I58" s="360">
        <v>0</v>
      </c>
      <c r="J58" s="360"/>
      <c r="K58" s="187">
        <v>0</v>
      </c>
      <c r="L58" s="187">
        <v>0</v>
      </c>
      <c r="M58" s="187">
        <v>0</v>
      </c>
      <c r="N58" s="187">
        <f>N60</f>
        <v>60</v>
      </c>
      <c r="O58" s="163">
        <f>O60</f>
        <v>0</v>
      </c>
      <c r="P58" s="163">
        <v>0</v>
      </c>
      <c r="Q58" s="163">
        <v>0</v>
      </c>
      <c r="R58" s="163">
        <v>0</v>
      </c>
      <c r="S58" s="164">
        <v>0</v>
      </c>
      <c r="T58" s="261"/>
      <c r="U58" s="261"/>
      <c r="V58" s="261"/>
    </row>
    <row r="59" spans="1:22" ht="28.9" customHeight="1" x14ac:dyDescent="0.25">
      <c r="A59" s="138"/>
      <c r="B59" s="266" t="s">
        <v>71</v>
      </c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8"/>
      <c r="T59" s="159"/>
      <c r="U59" s="159"/>
      <c r="V59" s="159"/>
    </row>
    <row r="60" spans="1:22" ht="47.85" customHeight="1" x14ac:dyDescent="0.25">
      <c r="A60" s="64" t="s">
        <v>72</v>
      </c>
      <c r="B60" s="270" t="s">
        <v>73</v>
      </c>
      <c r="C60" s="270"/>
      <c r="D60" s="330">
        <f>D62</f>
        <v>60</v>
      </c>
      <c r="E60" s="330"/>
      <c r="F60" s="330"/>
      <c r="G60" s="330"/>
      <c r="H60" s="330"/>
      <c r="I60" s="330">
        <v>0</v>
      </c>
      <c r="J60" s="330"/>
      <c r="K60" s="109">
        <v>0</v>
      </c>
      <c r="L60" s="109">
        <v>0</v>
      </c>
      <c r="M60" s="109">
        <v>0</v>
      </c>
      <c r="N60" s="109">
        <f>N62</f>
        <v>60</v>
      </c>
      <c r="O60" s="131">
        <f>O62</f>
        <v>0</v>
      </c>
      <c r="P60" s="131">
        <v>0</v>
      </c>
      <c r="Q60" s="131">
        <v>0</v>
      </c>
      <c r="R60" s="131">
        <v>0</v>
      </c>
      <c r="S60" s="134">
        <v>0</v>
      </c>
      <c r="T60" s="261"/>
      <c r="U60" s="261"/>
      <c r="V60" s="261"/>
    </row>
    <row r="61" spans="1:22" ht="55.7" customHeight="1" x14ac:dyDescent="0.25">
      <c r="A61" s="137" t="s">
        <v>138</v>
      </c>
      <c r="B61" s="127" t="s">
        <v>74</v>
      </c>
      <c r="C61" s="123" t="s">
        <v>44</v>
      </c>
      <c r="D61" s="338">
        <v>0</v>
      </c>
      <c r="E61" s="338"/>
      <c r="F61" s="338"/>
      <c r="G61" s="338"/>
      <c r="H61" s="338"/>
      <c r="I61" s="338">
        <v>0</v>
      </c>
      <c r="J61" s="338"/>
      <c r="K61" s="106">
        <v>0</v>
      </c>
      <c r="L61" s="106">
        <v>0</v>
      </c>
      <c r="M61" s="106">
        <v>0</v>
      </c>
      <c r="N61" s="106">
        <v>0</v>
      </c>
      <c r="O61" s="123">
        <v>0</v>
      </c>
      <c r="P61" s="123">
        <v>0</v>
      </c>
      <c r="Q61" s="123">
        <v>0</v>
      </c>
      <c r="R61" s="123">
        <v>0</v>
      </c>
      <c r="S61" s="105">
        <v>0</v>
      </c>
      <c r="T61" s="261"/>
      <c r="U61" s="261"/>
      <c r="V61" s="261"/>
    </row>
    <row r="62" spans="1:22" ht="51.75" customHeight="1" x14ac:dyDescent="0.25">
      <c r="A62" s="137" t="s">
        <v>139</v>
      </c>
      <c r="B62" s="127" t="s">
        <v>75</v>
      </c>
      <c r="C62" s="123" t="s">
        <v>44</v>
      </c>
      <c r="D62" s="338">
        <f>O62+N62</f>
        <v>60</v>
      </c>
      <c r="E62" s="338"/>
      <c r="F62" s="338"/>
      <c r="G62" s="338"/>
      <c r="H62" s="338"/>
      <c r="I62" s="338">
        <v>0</v>
      </c>
      <c r="J62" s="338"/>
      <c r="K62" s="106">
        <v>0</v>
      </c>
      <c r="L62" s="106">
        <v>0</v>
      </c>
      <c r="M62" s="106">
        <v>0</v>
      </c>
      <c r="N62" s="106">
        <v>60</v>
      </c>
      <c r="O62" s="123">
        <v>0</v>
      </c>
      <c r="P62" s="123">
        <v>0</v>
      </c>
      <c r="Q62" s="123">
        <v>0</v>
      </c>
      <c r="R62" s="123">
        <v>0</v>
      </c>
      <c r="S62" s="105">
        <v>0</v>
      </c>
      <c r="T62" s="261"/>
      <c r="U62" s="261"/>
      <c r="V62" s="261"/>
    </row>
    <row r="63" spans="1:22" ht="58.9" customHeight="1" x14ac:dyDescent="0.25">
      <c r="A63" s="64" t="s">
        <v>76</v>
      </c>
      <c r="B63" s="270" t="s">
        <v>77</v>
      </c>
      <c r="C63" s="270"/>
      <c r="D63" s="271">
        <v>0</v>
      </c>
      <c r="E63" s="271"/>
      <c r="F63" s="271"/>
      <c r="G63" s="271"/>
      <c r="H63" s="271"/>
      <c r="I63" s="271">
        <v>0</v>
      </c>
      <c r="J63" s="271"/>
      <c r="K63" s="131">
        <v>0</v>
      </c>
      <c r="L63" s="131">
        <v>0</v>
      </c>
      <c r="M63" s="131">
        <v>0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4">
        <v>0</v>
      </c>
      <c r="T63" s="261"/>
      <c r="U63" s="261"/>
      <c r="V63" s="261"/>
    </row>
    <row r="64" spans="1:22" ht="41.25" customHeight="1" x14ac:dyDescent="0.25">
      <c r="A64" s="137" t="s">
        <v>140</v>
      </c>
      <c r="B64" s="127" t="s">
        <v>78</v>
      </c>
      <c r="C64" s="123" t="s">
        <v>44</v>
      </c>
      <c r="D64" s="269">
        <v>0</v>
      </c>
      <c r="E64" s="269"/>
      <c r="F64" s="269"/>
      <c r="G64" s="269"/>
      <c r="H64" s="269"/>
      <c r="I64" s="269">
        <v>0</v>
      </c>
      <c r="J64" s="269"/>
      <c r="K64" s="123">
        <v>0</v>
      </c>
      <c r="L64" s="123">
        <v>0</v>
      </c>
      <c r="M64" s="123">
        <v>0</v>
      </c>
      <c r="N64" s="123">
        <v>0</v>
      </c>
      <c r="O64" s="123">
        <v>0</v>
      </c>
      <c r="P64" s="123">
        <v>0</v>
      </c>
      <c r="Q64" s="123">
        <v>0</v>
      </c>
      <c r="R64" s="123">
        <v>0</v>
      </c>
      <c r="S64" s="105">
        <v>0</v>
      </c>
      <c r="T64" s="261"/>
      <c r="U64" s="261"/>
      <c r="V64" s="261"/>
    </row>
    <row r="65" spans="1:22" ht="62.85" customHeight="1" x14ac:dyDescent="0.25">
      <c r="A65" s="137" t="s">
        <v>141</v>
      </c>
      <c r="B65" s="127" t="s">
        <v>79</v>
      </c>
      <c r="C65" s="123" t="s">
        <v>44</v>
      </c>
      <c r="D65" s="269">
        <v>0</v>
      </c>
      <c r="E65" s="269"/>
      <c r="F65" s="269"/>
      <c r="G65" s="269"/>
      <c r="H65" s="269"/>
      <c r="I65" s="269">
        <v>0</v>
      </c>
      <c r="J65" s="269"/>
      <c r="K65" s="123">
        <v>0</v>
      </c>
      <c r="L65" s="123">
        <v>0</v>
      </c>
      <c r="M65" s="123">
        <v>0</v>
      </c>
      <c r="N65" s="123">
        <v>0</v>
      </c>
      <c r="O65" s="123">
        <v>0</v>
      </c>
      <c r="P65" s="123">
        <v>0</v>
      </c>
      <c r="Q65" s="123">
        <v>0</v>
      </c>
      <c r="R65" s="123">
        <v>0</v>
      </c>
      <c r="S65" s="105">
        <v>0</v>
      </c>
      <c r="T65" s="261"/>
      <c r="U65" s="261"/>
      <c r="V65" s="261"/>
    </row>
    <row r="66" spans="1:22" ht="36.6" customHeight="1" x14ac:dyDescent="0.25">
      <c r="A66" s="64" t="s">
        <v>80</v>
      </c>
      <c r="B66" s="270" t="s">
        <v>81</v>
      </c>
      <c r="C66" s="270"/>
      <c r="D66" s="271">
        <v>0</v>
      </c>
      <c r="E66" s="271"/>
      <c r="F66" s="271"/>
      <c r="G66" s="271"/>
      <c r="H66" s="271"/>
      <c r="I66" s="271">
        <v>0</v>
      </c>
      <c r="J66" s="271"/>
      <c r="K66" s="131">
        <v>0</v>
      </c>
      <c r="L66" s="131">
        <v>0</v>
      </c>
      <c r="M66" s="131">
        <v>0</v>
      </c>
      <c r="N66" s="131">
        <v>0</v>
      </c>
      <c r="O66" s="131">
        <v>0</v>
      </c>
      <c r="P66" s="131">
        <v>0</v>
      </c>
      <c r="Q66" s="131">
        <v>0</v>
      </c>
      <c r="R66" s="131">
        <v>0</v>
      </c>
      <c r="S66" s="134">
        <v>0</v>
      </c>
      <c r="T66" s="261"/>
      <c r="U66" s="261"/>
      <c r="V66" s="261"/>
    </row>
    <row r="67" spans="1:22" ht="62.45" customHeight="1" thickBot="1" x14ac:dyDescent="0.3">
      <c r="A67" s="165" t="s">
        <v>142</v>
      </c>
      <c r="B67" s="166" t="s">
        <v>82</v>
      </c>
      <c r="C67" s="132" t="s">
        <v>44</v>
      </c>
      <c r="D67" s="337">
        <v>0</v>
      </c>
      <c r="E67" s="337"/>
      <c r="F67" s="337"/>
      <c r="G67" s="337"/>
      <c r="H67" s="337"/>
      <c r="I67" s="337">
        <v>0</v>
      </c>
      <c r="J67" s="337"/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3">
        <v>0</v>
      </c>
      <c r="T67" s="261"/>
      <c r="U67" s="261"/>
      <c r="V67" s="261"/>
    </row>
    <row r="68" spans="1:22" x14ac:dyDescent="0.25">
      <c r="A68" s="339" t="s">
        <v>83</v>
      </c>
      <c r="B68" s="341" t="s">
        <v>175</v>
      </c>
      <c r="C68" s="341"/>
      <c r="D68" s="321">
        <f>SUM(G69:H74)</f>
        <v>704780.1</v>
      </c>
      <c r="E68" s="321"/>
      <c r="F68" s="321"/>
      <c r="G68" s="321"/>
      <c r="H68" s="321"/>
      <c r="I68" s="355">
        <f>SUM(I69:J74)</f>
        <v>0</v>
      </c>
      <c r="J68" s="355"/>
      <c r="K68" s="343">
        <f>SUM(L69:L74)</f>
        <v>919.3</v>
      </c>
      <c r="L68" s="343"/>
      <c r="M68" s="332">
        <f>N68+O68+P68+Q68+R68+S68</f>
        <v>703860.8</v>
      </c>
      <c r="N68" s="332">
        <f t="shared" ref="N68:S68" si="3">N78+N83</f>
        <v>123498.3</v>
      </c>
      <c r="O68" s="332">
        <f t="shared" si="3"/>
        <v>116072.5</v>
      </c>
      <c r="P68" s="332">
        <f t="shared" si="3"/>
        <v>116072.5</v>
      </c>
      <c r="Q68" s="363">
        <f t="shared" si="3"/>
        <v>116072.5</v>
      </c>
      <c r="R68" s="363">
        <f t="shared" si="3"/>
        <v>116072.5</v>
      </c>
      <c r="S68" s="334">
        <f t="shared" si="3"/>
        <v>116072.5</v>
      </c>
      <c r="T68" s="261"/>
      <c r="U68" s="261"/>
      <c r="V68" s="261"/>
    </row>
    <row r="69" spans="1:22" x14ac:dyDescent="0.25">
      <c r="A69" s="340"/>
      <c r="B69" s="342"/>
      <c r="C69" s="342"/>
      <c r="D69" s="288">
        <v>2025</v>
      </c>
      <c r="E69" s="288"/>
      <c r="F69" s="288"/>
      <c r="G69" s="346">
        <f>I69+L69+N68</f>
        <v>123646.6</v>
      </c>
      <c r="H69" s="346"/>
      <c r="I69" s="356"/>
      <c r="J69" s="356"/>
      <c r="K69" s="127">
        <v>2025</v>
      </c>
      <c r="L69" s="130">
        <v>148.30000000000001</v>
      </c>
      <c r="M69" s="333"/>
      <c r="N69" s="333"/>
      <c r="O69" s="333"/>
      <c r="P69" s="333"/>
      <c r="Q69" s="364"/>
      <c r="R69" s="364"/>
      <c r="S69" s="335"/>
      <c r="T69" s="261"/>
      <c r="U69" s="261"/>
      <c r="V69" s="261"/>
    </row>
    <row r="70" spans="1:22" x14ac:dyDescent="0.25">
      <c r="A70" s="340"/>
      <c r="B70" s="342"/>
      <c r="C70" s="342"/>
      <c r="D70" s="288">
        <v>2026</v>
      </c>
      <c r="E70" s="288"/>
      <c r="F70" s="288"/>
      <c r="G70" s="310">
        <f>I70+L70+O68</f>
        <v>116226.7</v>
      </c>
      <c r="H70" s="310"/>
      <c r="I70" s="336"/>
      <c r="J70" s="336"/>
      <c r="K70" s="127">
        <v>2026</v>
      </c>
      <c r="L70" s="130">
        <v>154.19999999999999</v>
      </c>
      <c r="M70" s="333"/>
      <c r="N70" s="333"/>
      <c r="O70" s="333"/>
      <c r="P70" s="333"/>
      <c r="Q70" s="364"/>
      <c r="R70" s="364"/>
      <c r="S70" s="335"/>
      <c r="T70" s="261"/>
      <c r="U70" s="261"/>
      <c r="V70" s="261"/>
    </row>
    <row r="71" spans="1:22" x14ac:dyDescent="0.25">
      <c r="A71" s="340"/>
      <c r="B71" s="342"/>
      <c r="C71" s="342"/>
      <c r="D71" s="288">
        <v>2027</v>
      </c>
      <c r="E71" s="288"/>
      <c r="F71" s="288"/>
      <c r="G71" s="310">
        <f>I71+L71+P68</f>
        <v>116226.7</v>
      </c>
      <c r="H71" s="310"/>
      <c r="I71" s="344"/>
      <c r="J71" s="344"/>
      <c r="K71" s="127">
        <v>2027</v>
      </c>
      <c r="L71" s="125">
        <v>154.19999999999999</v>
      </c>
      <c r="M71" s="333"/>
      <c r="N71" s="333"/>
      <c r="O71" s="333"/>
      <c r="P71" s="333"/>
      <c r="Q71" s="364"/>
      <c r="R71" s="364"/>
      <c r="S71" s="335"/>
      <c r="T71" s="261"/>
      <c r="U71" s="261"/>
      <c r="V71" s="261"/>
    </row>
    <row r="72" spans="1:22" x14ac:dyDescent="0.25">
      <c r="A72" s="340"/>
      <c r="B72" s="342"/>
      <c r="C72" s="342"/>
      <c r="D72" s="288">
        <v>2028</v>
      </c>
      <c r="E72" s="288"/>
      <c r="F72" s="288"/>
      <c r="G72" s="345">
        <f>I72+L72+Q68</f>
        <v>116226.7</v>
      </c>
      <c r="H72" s="345"/>
      <c r="I72" s="269"/>
      <c r="J72" s="269"/>
      <c r="K72" s="127">
        <v>2028</v>
      </c>
      <c r="L72" s="125">
        <v>154.19999999999999</v>
      </c>
      <c r="M72" s="333"/>
      <c r="N72" s="333"/>
      <c r="O72" s="333"/>
      <c r="P72" s="333"/>
      <c r="Q72" s="364"/>
      <c r="R72" s="364"/>
      <c r="S72" s="335"/>
      <c r="T72" s="261"/>
      <c r="U72" s="261"/>
      <c r="V72" s="261"/>
    </row>
    <row r="73" spans="1:22" x14ac:dyDescent="0.25">
      <c r="A73" s="340"/>
      <c r="B73" s="342"/>
      <c r="C73" s="342"/>
      <c r="D73" s="288">
        <v>2029</v>
      </c>
      <c r="E73" s="288"/>
      <c r="F73" s="288"/>
      <c r="G73" s="310">
        <f>I73+L73+R68</f>
        <v>116226.7</v>
      </c>
      <c r="H73" s="310"/>
      <c r="I73" s="269"/>
      <c r="J73" s="269"/>
      <c r="K73" s="127">
        <v>2029</v>
      </c>
      <c r="L73" s="125">
        <v>154.19999999999999</v>
      </c>
      <c r="M73" s="333"/>
      <c r="N73" s="333"/>
      <c r="O73" s="333"/>
      <c r="P73" s="333"/>
      <c r="Q73" s="364"/>
      <c r="R73" s="364"/>
      <c r="S73" s="335"/>
      <c r="T73" s="261"/>
      <c r="U73" s="261"/>
      <c r="V73" s="261"/>
    </row>
    <row r="74" spans="1:22" ht="18.399999999999999" customHeight="1" x14ac:dyDescent="0.25">
      <c r="A74" s="340"/>
      <c r="B74" s="342"/>
      <c r="C74" s="342"/>
      <c r="D74" s="288">
        <v>2030</v>
      </c>
      <c r="E74" s="288"/>
      <c r="F74" s="288"/>
      <c r="G74" s="310">
        <f>I74+L74+S68</f>
        <v>116226.7</v>
      </c>
      <c r="H74" s="310"/>
      <c r="I74" s="269"/>
      <c r="J74" s="269"/>
      <c r="K74" s="127">
        <v>2030</v>
      </c>
      <c r="L74" s="125">
        <v>154.19999999999999</v>
      </c>
      <c r="M74" s="333"/>
      <c r="N74" s="333"/>
      <c r="O74" s="333"/>
      <c r="P74" s="333"/>
      <c r="Q74" s="364"/>
      <c r="R74" s="364"/>
      <c r="S74" s="335"/>
      <c r="T74" s="261"/>
      <c r="U74" s="261"/>
      <c r="V74" s="261"/>
    </row>
    <row r="75" spans="1:22" ht="32.1" customHeight="1" x14ac:dyDescent="0.25">
      <c r="A75" s="138"/>
      <c r="B75" s="264" t="s">
        <v>84</v>
      </c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5"/>
      <c r="T75" s="159"/>
      <c r="U75" s="159"/>
      <c r="V75" s="159"/>
    </row>
    <row r="76" spans="1:22" ht="59.25" customHeight="1" x14ac:dyDescent="0.25">
      <c r="A76" s="64" t="s">
        <v>85</v>
      </c>
      <c r="B76" s="270" t="s">
        <v>86</v>
      </c>
      <c r="C76" s="270"/>
      <c r="D76" s="271">
        <f>D77</f>
        <v>0</v>
      </c>
      <c r="E76" s="271"/>
      <c r="F76" s="271"/>
      <c r="G76" s="271"/>
      <c r="H76" s="271"/>
      <c r="I76" s="271">
        <v>0</v>
      </c>
      <c r="J76" s="271"/>
      <c r="K76" s="131">
        <v>0</v>
      </c>
      <c r="L76" s="131">
        <v>0</v>
      </c>
      <c r="M76" s="120">
        <f>M77</f>
        <v>0</v>
      </c>
      <c r="N76" s="120">
        <f t="shared" ref="N76:O76" si="4">N77</f>
        <v>0</v>
      </c>
      <c r="O76" s="120">
        <f t="shared" si="4"/>
        <v>0</v>
      </c>
      <c r="P76" s="131">
        <v>0</v>
      </c>
      <c r="Q76" s="131">
        <v>0</v>
      </c>
      <c r="R76" s="131">
        <v>0</v>
      </c>
      <c r="S76" s="134">
        <v>0</v>
      </c>
      <c r="T76" s="261"/>
      <c r="U76" s="261"/>
      <c r="V76" s="261"/>
    </row>
    <row r="77" spans="1:22" ht="42" customHeight="1" x14ac:dyDescent="0.25">
      <c r="A77" s="137" t="s">
        <v>143</v>
      </c>
      <c r="B77" s="127" t="s">
        <v>87</v>
      </c>
      <c r="C77" s="123" t="s">
        <v>44</v>
      </c>
      <c r="D77" s="269">
        <v>0</v>
      </c>
      <c r="E77" s="269"/>
      <c r="F77" s="269"/>
      <c r="G77" s="269"/>
      <c r="H77" s="269"/>
      <c r="I77" s="269">
        <v>0</v>
      </c>
      <c r="J77" s="269"/>
      <c r="K77" s="123">
        <v>0</v>
      </c>
      <c r="L77" s="123">
        <v>0</v>
      </c>
      <c r="M77" s="123">
        <v>0</v>
      </c>
      <c r="N77" s="123">
        <v>0</v>
      </c>
      <c r="O77" s="123"/>
      <c r="P77" s="123">
        <v>0</v>
      </c>
      <c r="Q77" s="123">
        <v>0</v>
      </c>
      <c r="R77" s="123">
        <v>0</v>
      </c>
      <c r="S77" s="105">
        <v>0</v>
      </c>
      <c r="T77" s="261"/>
      <c r="U77" s="261"/>
      <c r="V77" s="261"/>
    </row>
    <row r="78" spans="1:22" ht="64.5" customHeight="1" x14ac:dyDescent="0.25">
      <c r="A78" s="64" t="s">
        <v>88</v>
      </c>
      <c r="B78" s="270" t="s">
        <v>89</v>
      </c>
      <c r="C78" s="270"/>
      <c r="D78" s="330">
        <f>D81+D80+D79</f>
        <v>11740</v>
      </c>
      <c r="E78" s="330"/>
      <c r="F78" s="330"/>
      <c r="G78" s="330"/>
      <c r="H78" s="330"/>
      <c r="I78" s="330">
        <v>0</v>
      </c>
      <c r="J78" s="330"/>
      <c r="K78" s="109">
        <v>0</v>
      </c>
      <c r="L78" s="109">
        <v>0</v>
      </c>
      <c r="M78" s="109">
        <f t="shared" ref="M78:S78" si="5">M81+M80+M79</f>
        <v>11740</v>
      </c>
      <c r="N78" s="109">
        <f t="shared" si="5"/>
        <v>2290</v>
      </c>
      <c r="O78" s="109">
        <f t="shared" si="5"/>
        <v>2290</v>
      </c>
      <c r="P78" s="109">
        <f t="shared" si="5"/>
        <v>2290</v>
      </c>
      <c r="Q78" s="110">
        <f t="shared" si="5"/>
        <v>2290</v>
      </c>
      <c r="R78" s="110">
        <f t="shared" si="5"/>
        <v>2290</v>
      </c>
      <c r="S78" s="188">
        <f t="shared" si="5"/>
        <v>2290</v>
      </c>
      <c r="T78" s="261"/>
      <c r="U78" s="261"/>
      <c r="V78" s="261"/>
    </row>
    <row r="79" spans="1:22" s="158" customFormat="1" ht="43.9" customHeight="1" x14ac:dyDescent="0.25">
      <c r="A79" s="160" t="s">
        <v>144</v>
      </c>
      <c r="B79" s="127" t="s">
        <v>90</v>
      </c>
      <c r="C79" s="123" t="s">
        <v>44</v>
      </c>
      <c r="D79" s="338">
        <f>M79</f>
        <v>5940</v>
      </c>
      <c r="E79" s="338"/>
      <c r="F79" s="338"/>
      <c r="G79" s="338"/>
      <c r="H79" s="338"/>
      <c r="I79" s="338">
        <v>0</v>
      </c>
      <c r="J79" s="338"/>
      <c r="K79" s="106">
        <v>0</v>
      </c>
      <c r="L79" s="106">
        <v>0</v>
      </c>
      <c r="M79" s="106">
        <f>N79+O79+P79+Q79+R79+S79</f>
        <v>5940</v>
      </c>
      <c r="N79" s="189">
        <v>990</v>
      </c>
      <c r="O79" s="189">
        <v>990</v>
      </c>
      <c r="P79" s="189">
        <v>990</v>
      </c>
      <c r="Q79" s="106">
        <v>990</v>
      </c>
      <c r="R79" s="106">
        <v>990</v>
      </c>
      <c r="S79" s="167">
        <v>990</v>
      </c>
      <c r="T79" s="347"/>
      <c r="U79" s="347"/>
      <c r="V79" s="347"/>
    </row>
    <row r="80" spans="1:22" s="158" customFormat="1" ht="39" customHeight="1" x14ac:dyDescent="0.25">
      <c r="A80" s="160" t="s">
        <v>145</v>
      </c>
      <c r="B80" s="127" t="s">
        <v>91</v>
      </c>
      <c r="C80" s="123" t="s">
        <v>44</v>
      </c>
      <c r="D80" s="338">
        <f>M80</f>
        <v>4800</v>
      </c>
      <c r="E80" s="338"/>
      <c r="F80" s="338"/>
      <c r="G80" s="338"/>
      <c r="H80" s="338"/>
      <c r="I80" s="338">
        <v>0</v>
      </c>
      <c r="J80" s="338"/>
      <c r="K80" s="106">
        <v>0</v>
      </c>
      <c r="L80" s="106">
        <v>0</v>
      </c>
      <c r="M80" s="106">
        <f>N80+O80+P80+Q80+R80+S80</f>
        <v>4800</v>
      </c>
      <c r="N80" s="106">
        <v>800</v>
      </c>
      <c r="O80" s="189">
        <v>800</v>
      </c>
      <c r="P80" s="189">
        <v>800</v>
      </c>
      <c r="Q80" s="106">
        <v>800</v>
      </c>
      <c r="R80" s="106">
        <v>800</v>
      </c>
      <c r="S80" s="167">
        <v>800</v>
      </c>
      <c r="T80" s="347"/>
      <c r="U80" s="347"/>
      <c r="V80" s="347"/>
    </row>
    <row r="81" spans="1:22" ht="58.7" customHeight="1" x14ac:dyDescent="0.25">
      <c r="A81" s="329" t="s">
        <v>146</v>
      </c>
      <c r="B81" s="288" t="s">
        <v>92</v>
      </c>
      <c r="C81" s="269" t="s">
        <v>93</v>
      </c>
      <c r="D81" s="338">
        <f>M81</f>
        <v>1000</v>
      </c>
      <c r="E81" s="338"/>
      <c r="F81" s="338"/>
      <c r="G81" s="338"/>
      <c r="H81" s="338"/>
      <c r="I81" s="338">
        <v>0</v>
      </c>
      <c r="J81" s="338"/>
      <c r="K81" s="338">
        <v>0</v>
      </c>
      <c r="L81" s="338">
        <v>0</v>
      </c>
      <c r="M81" s="338">
        <f>N81+O81</f>
        <v>1000</v>
      </c>
      <c r="N81" s="338">
        <v>500</v>
      </c>
      <c r="O81" s="338">
        <v>500</v>
      </c>
      <c r="P81" s="338">
        <f>O81</f>
        <v>500</v>
      </c>
      <c r="Q81" s="338">
        <f>P81</f>
        <v>500</v>
      </c>
      <c r="R81" s="338">
        <f>Q81</f>
        <v>500</v>
      </c>
      <c r="S81" s="354">
        <f>R81</f>
        <v>500</v>
      </c>
      <c r="T81" s="261"/>
      <c r="U81" s="261"/>
      <c r="V81" s="261"/>
    </row>
    <row r="82" spans="1:22" ht="15" hidden="1" customHeight="1" x14ac:dyDescent="0.25">
      <c r="A82" s="329"/>
      <c r="B82" s="288"/>
      <c r="C82" s="269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54"/>
      <c r="T82" s="261"/>
      <c r="U82" s="261"/>
      <c r="V82" s="261"/>
    </row>
    <row r="83" spans="1:22" ht="22.7" customHeight="1" x14ac:dyDescent="0.25">
      <c r="A83" s="317" t="s">
        <v>94</v>
      </c>
      <c r="B83" s="270" t="s">
        <v>95</v>
      </c>
      <c r="C83" s="270"/>
      <c r="D83" s="330">
        <f>H84+H85+H86+H87+H88+H89</f>
        <v>693330.1</v>
      </c>
      <c r="E83" s="271"/>
      <c r="F83" s="271"/>
      <c r="G83" s="271"/>
      <c r="H83" s="271"/>
      <c r="I83" s="270">
        <f>I68</f>
        <v>0</v>
      </c>
      <c r="J83" s="270"/>
      <c r="K83" s="271">
        <f>K68</f>
        <v>919.3</v>
      </c>
      <c r="L83" s="271"/>
      <c r="M83" s="348">
        <f>N83+O83+P83+Q83+R83+S83</f>
        <v>690120.8</v>
      </c>
      <c r="N83" s="271">
        <f>SUM(N90:N115)</f>
        <v>121208.3</v>
      </c>
      <c r="O83" s="271">
        <f>SUM(O90:O115)</f>
        <v>113782.5</v>
      </c>
      <c r="P83" s="271">
        <f>SUM(P90:P115)</f>
        <v>113782.5</v>
      </c>
      <c r="Q83" s="271">
        <f t="shared" ref="Q83:S83" si="6">SUM(Q90:Q115)</f>
        <v>113782.5</v>
      </c>
      <c r="R83" s="271">
        <f t="shared" si="6"/>
        <v>113782.5</v>
      </c>
      <c r="S83" s="361">
        <f t="shared" si="6"/>
        <v>113782.5</v>
      </c>
      <c r="T83" s="261"/>
      <c r="U83" s="261"/>
      <c r="V83" s="261"/>
    </row>
    <row r="84" spans="1:22" x14ac:dyDescent="0.25">
      <c r="A84" s="317"/>
      <c r="B84" s="270"/>
      <c r="C84" s="270"/>
      <c r="D84" s="269">
        <v>2025</v>
      </c>
      <c r="E84" s="269"/>
      <c r="F84" s="269"/>
      <c r="G84" s="269"/>
      <c r="H84" s="109">
        <f>I84+L84+N83</f>
        <v>121356.6</v>
      </c>
      <c r="I84" s="271">
        <f>I69</f>
        <v>0</v>
      </c>
      <c r="J84" s="271"/>
      <c r="K84" s="123">
        <v>2025</v>
      </c>
      <c r="L84" s="131">
        <v>148.30000000000001</v>
      </c>
      <c r="M84" s="348"/>
      <c r="N84" s="271"/>
      <c r="O84" s="271"/>
      <c r="P84" s="271"/>
      <c r="Q84" s="271"/>
      <c r="R84" s="271"/>
      <c r="S84" s="361"/>
      <c r="T84" s="261"/>
      <c r="U84" s="261"/>
      <c r="V84" s="261"/>
    </row>
    <row r="85" spans="1:22" x14ac:dyDescent="0.25">
      <c r="A85" s="317"/>
      <c r="B85" s="270"/>
      <c r="C85" s="270"/>
      <c r="D85" s="269">
        <v>2026</v>
      </c>
      <c r="E85" s="269"/>
      <c r="F85" s="269"/>
      <c r="G85" s="269"/>
      <c r="H85" s="131">
        <f>I85+L85+O83</f>
        <v>113936.7</v>
      </c>
      <c r="I85" s="271">
        <f>I70</f>
        <v>0</v>
      </c>
      <c r="J85" s="271"/>
      <c r="K85" s="123">
        <v>2026</v>
      </c>
      <c r="L85" s="79">
        <v>154.19999999999999</v>
      </c>
      <c r="M85" s="348"/>
      <c r="N85" s="271"/>
      <c r="O85" s="271"/>
      <c r="P85" s="271"/>
      <c r="Q85" s="271"/>
      <c r="R85" s="271"/>
      <c r="S85" s="361"/>
      <c r="T85" s="261"/>
      <c r="U85" s="261"/>
      <c r="V85" s="261"/>
    </row>
    <row r="86" spans="1:22" x14ac:dyDescent="0.25">
      <c r="A86" s="317"/>
      <c r="B86" s="270"/>
      <c r="C86" s="270"/>
      <c r="D86" s="269">
        <v>2027</v>
      </c>
      <c r="E86" s="269"/>
      <c r="F86" s="269"/>
      <c r="G86" s="269"/>
      <c r="H86" s="131">
        <f>I86+L86+P83</f>
        <v>113936.7</v>
      </c>
      <c r="I86" s="271">
        <f>I71</f>
        <v>0</v>
      </c>
      <c r="J86" s="271"/>
      <c r="K86" s="123">
        <v>2027</v>
      </c>
      <c r="L86" s="79">
        <v>154.19999999999999</v>
      </c>
      <c r="M86" s="348"/>
      <c r="N86" s="271"/>
      <c r="O86" s="271"/>
      <c r="P86" s="271"/>
      <c r="Q86" s="271"/>
      <c r="R86" s="271"/>
      <c r="S86" s="361"/>
      <c r="T86" s="261"/>
      <c r="U86" s="261"/>
      <c r="V86" s="261"/>
    </row>
    <row r="87" spans="1:22" x14ac:dyDescent="0.25">
      <c r="A87" s="317"/>
      <c r="B87" s="270"/>
      <c r="C87" s="270"/>
      <c r="D87" s="269">
        <v>2028</v>
      </c>
      <c r="E87" s="269"/>
      <c r="F87" s="269"/>
      <c r="G87" s="269"/>
      <c r="H87" s="131">
        <f>G72</f>
        <v>116226.7</v>
      </c>
      <c r="I87" s="271"/>
      <c r="J87" s="271"/>
      <c r="K87" s="123">
        <v>2028</v>
      </c>
      <c r="L87" s="79">
        <v>154.19999999999999</v>
      </c>
      <c r="M87" s="348"/>
      <c r="N87" s="271"/>
      <c r="O87" s="271"/>
      <c r="P87" s="271"/>
      <c r="Q87" s="271"/>
      <c r="R87" s="271"/>
      <c r="S87" s="361"/>
      <c r="T87" s="261"/>
      <c r="U87" s="261"/>
      <c r="V87" s="261"/>
    </row>
    <row r="88" spans="1:22" x14ac:dyDescent="0.25">
      <c r="A88" s="317"/>
      <c r="B88" s="270"/>
      <c r="C88" s="270"/>
      <c r="D88" s="269">
        <v>2029</v>
      </c>
      <c r="E88" s="269"/>
      <c r="F88" s="269"/>
      <c r="G88" s="269"/>
      <c r="H88" s="109">
        <f>L88+R83</f>
        <v>113936.7</v>
      </c>
      <c r="I88" s="271"/>
      <c r="J88" s="271"/>
      <c r="K88" s="123">
        <v>2029</v>
      </c>
      <c r="L88" s="110">
        <v>154.19999999999999</v>
      </c>
      <c r="M88" s="348"/>
      <c r="N88" s="271"/>
      <c r="O88" s="271"/>
      <c r="P88" s="271"/>
      <c r="Q88" s="271"/>
      <c r="R88" s="271"/>
      <c r="S88" s="361"/>
      <c r="T88" s="261"/>
      <c r="U88" s="261"/>
      <c r="V88" s="261"/>
    </row>
    <row r="89" spans="1:22" x14ac:dyDescent="0.25">
      <c r="A89" s="317"/>
      <c r="B89" s="270"/>
      <c r="C89" s="270"/>
      <c r="D89" s="269">
        <v>2030</v>
      </c>
      <c r="E89" s="269"/>
      <c r="F89" s="269"/>
      <c r="G89" s="269"/>
      <c r="H89" s="109">
        <f>L89+S83</f>
        <v>113936.7</v>
      </c>
      <c r="I89" s="271"/>
      <c r="J89" s="271"/>
      <c r="K89" s="123">
        <v>2030</v>
      </c>
      <c r="L89" s="110">
        <v>154.19999999999999</v>
      </c>
      <c r="M89" s="348"/>
      <c r="N89" s="271"/>
      <c r="O89" s="271"/>
      <c r="P89" s="271"/>
      <c r="Q89" s="271"/>
      <c r="R89" s="271"/>
      <c r="S89" s="361"/>
      <c r="T89" s="261"/>
      <c r="U89" s="261"/>
      <c r="V89" s="261"/>
    </row>
    <row r="90" spans="1:22" ht="24.2" customHeight="1" x14ac:dyDescent="0.25">
      <c r="A90" s="329" t="s">
        <v>147</v>
      </c>
      <c r="B90" s="288" t="s">
        <v>96</v>
      </c>
      <c r="C90" s="269" t="s">
        <v>44</v>
      </c>
      <c r="D90" s="269">
        <f>H91+H92+H93+H94+H95+H96</f>
        <v>919.3</v>
      </c>
      <c r="E90" s="269"/>
      <c r="F90" s="269"/>
      <c r="G90" s="269"/>
      <c r="H90" s="269"/>
      <c r="I90" s="269">
        <v>0</v>
      </c>
      <c r="J90" s="269"/>
      <c r="K90" s="269">
        <f>L91+L92+L93+L94+L95+L96</f>
        <v>919.3</v>
      </c>
      <c r="L90" s="269"/>
      <c r="M90" s="269">
        <v>0</v>
      </c>
      <c r="N90" s="269">
        <v>0</v>
      </c>
      <c r="O90" s="269">
        <v>0</v>
      </c>
      <c r="P90" s="269">
        <v>0</v>
      </c>
      <c r="Q90" s="269">
        <v>0</v>
      </c>
      <c r="R90" s="269">
        <v>0</v>
      </c>
      <c r="S90" s="350">
        <v>0</v>
      </c>
      <c r="T90" s="261"/>
      <c r="U90" s="261"/>
      <c r="V90" s="261"/>
    </row>
    <row r="91" spans="1:22" x14ac:dyDescent="0.25">
      <c r="A91" s="329"/>
      <c r="B91" s="288"/>
      <c r="C91" s="269"/>
      <c r="D91" s="269">
        <v>2025</v>
      </c>
      <c r="E91" s="269"/>
      <c r="F91" s="269"/>
      <c r="G91" s="269"/>
      <c r="H91" s="123">
        <v>148.30000000000001</v>
      </c>
      <c r="I91" s="269"/>
      <c r="J91" s="269"/>
      <c r="K91" s="123">
        <v>2025</v>
      </c>
      <c r="L91" s="123">
        <v>148.30000000000001</v>
      </c>
      <c r="M91" s="269"/>
      <c r="N91" s="269"/>
      <c r="O91" s="269"/>
      <c r="P91" s="269"/>
      <c r="Q91" s="269"/>
      <c r="R91" s="269"/>
      <c r="S91" s="350"/>
      <c r="T91" s="261"/>
      <c r="U91" s="261"/>
      <c r="V91" s="261"/>
    </row>
    <row r="92" spans="1:22" x14ac:dyDescent="0.25">
      <c r="A92" s="329"/>
      <c r="B92" s="288"/>
      <c r="C92" s="269"/>
      <c r="D92" s="269">
        <v>2026</v>
      </c>
      <c r="E92" s="269"/>
      <c r="F92" s="269"/>
      <c r="G92" s="269"/>
      <c r="H92" s="81">
        <v>154.19999999999999</v>
      </c>
      <c r="I92" s="269"/>
      <c r="J92" s="269"/>
      <c r="K92" s="123">
        <v>2026</v>
      </c>
      <c r="L92" s="123">
        <v>154.19999999999999</v>
      </c>
      <c r="M92" s="269"/>
      <c r="N92" s="269"/>
      <c r="O92" s="269"/>
      <c r="P92" s="269"/>
      <c r="Q92" s="269"/>
      <c r="R92" s="269"/>
      <c r="S92" s="350"/>
      <c r="T92" s="261"/>
      <c r="U92" s="261"/>
      <c r="V92" s="261"/>
    </row>
    <row r="93" spans="1:22" x14ac:dyDescent="0.25">
      <c r="A93" s="329"/>
      <c r="B93" s="288"/>
      <c r="C93" s="269"/>
      <c r="D93" s="269">
        <v>2027</v>
      </c>
      <c r="E93" s="269"/>
      <c r="F93" s="269"/>
      <c r="G93" s="269"/>
      <c r="H93" s="81">
        <v>154.19999999999999</v>
      </c>
      <c r="I93" s="269"/>
      <c r="J93" s="269"/>
      <c r="K93" s="123">
        <v>2027</v>
      </c>
      <c r="L93" s="123">
        <v>154.19999999999999</v>
      </c>
      <c r="M93" s="269"/>
      <c r="N93" s="269"/>
      <c r="O93" s="269"/>
      <c r="P93" s="269"/>
      <c r="Q93" s="269"/>
      <c r="R93" s="269"/>
      <c r="S93" s="350"/>
      <c r="T93" s="261"/>
      <c r="U93" s="261"/>
      <c r="V93" s="261"/>
    </row>
    <row r="94" spans="1:22" x14ac:dyDescent="0.25">
      <c r="A94" s="329"/>
      <c r="B94" s="288"/>
      <c r="C94" s="269"/>
      <c r="D94" s="269">
        <v>2028</v>
      </c>
      <c r="E94" s="269"/>
      <c r="F94" s="269"/>
      <c r="G94" s="269"/>
      <c r="H94" s="81">
        <v>154.19999999999999</v>
      </c>
      <c r="I94" s="269"/>
      <c r="J94" s="269"/>
      <c r="K94" s="123">
        <v>2028</v>
      </c>
      <c r="L94" s="123">
        <v>154.19999999999999</v>
      </c>
      <c r="M94" s="269"/>
      <c r="N94" s="269"/>
      <c r="O94" s="269"/>
      <c r="P94" s="269"/>
      <c r="Q94" s="269"/>
      <c r="R94" s="269"/>
      <c r="S94" s="350"/>
      <c r="T94" s="261"/>
      <c r="U94" s="261"/>
      <c r="V94" s="261"/>
    </row>
    <row r="95" spans="1:22" x14ac:dyDescent="0.25">
      <c r="A95" s="329"/>
      <c r="B95" s="288"/>
      <c r="C95" s="269"/>
      <c r="D95" s="269">
        <v>2029</v>
      </c>
      <c r="E95" s="269"/>
      <c r="F95" s="269"/>
      <c r="G95" s="269"/>
      <c r="H95" s="81">
        <v>154.19999999999999</v>
      </c>
      <c r="I95" s="269"/>
      <c r="J95" s="269"/>
      <c r="K95" s="123">
        <v>2029</v>
      </c>
      <c r="L95" s="123">
        <v>154.19999999999999</v>
      </c>
      <c r="M95" s="269"/>
      <c r="N95" s="269"/>
      <c r="O95" s="269"/>
      <c r="P95" s="269"/>
      <c r="Q95" s="269"/>
      <c r="R95" s="269"/>
      <c r="S95" s="350"/>
      <c r="T95" s="261"/>
      <c r="U95" s="261"/>
      <c r="V95" s="261"/>
    </row>
    <row r="96" spans="1:22" x14ac:dyDescent="0.25">
      <c r="A96" s="329"/>
      <c r="B96" s="288"/>
      <c r="C96" s="269"/>
      <c r="D96" s="269">
        <v>2030</v>
      </c>
      <c r="E96" s="269"/>
      <c r="F96" s="269"/>
      <c r="G96" s="269"/>
      <c r="H96" s="81">
        <v>154.19999999999999</v>
      </c>
      <c r="I96" s="269"/>
      <c r="J96" s="269"/>
      <c r="K96" s="123">
        <v>2030</v>
      </c>
      <c r="L96" s="123">
        <v>154.19999999999999</v>
      </c>
      <c r="M96" s="269"/>
      <c r="N96" s="269"/>
      <c r="O96" s="269"/>
      <c r="P96" s="269"/>
      <c r="Q96" s="269"/>
      <c r="R96" s="269"/>
      <c r="S96" s="350"/>
      <c r="T96" s="261"/>
      <c r="U96" s="261"/>
      <c r="V96" s="261"/>
    </row>
    <row r="97" spans="1:22" s="158" customFormat="1" ht="34.5" customHeight="1" x14ac:dyDescent="0.25">
      <c r="A97" s="329" t="s">
        <v>148</v>
      </c>
      <c r="B97" s="288" t="s">
        <v>97</v>
      </c>
      <c r="C97" s="269" t="s">
        <v>44</v>
      </c>
      <c r="D97" s="338">
        <f>M97</f>
        <v>656810.80000000005</v>
      </c>
      <c r="E97" s="338"/>
      <c r="F97" s="338"/>
      <c r="G97" s="338"/>
      <c r="H97" s="338"/>
      <c r="I97" s="338">
        <v>0</v>
      </c>
      <c r="J97" s="338"/>
      <c r="K97" s="338">
        <v>0</v>
      </c>
      <c r="L97" s="349">
        <v>0</v>
      </c>
      <c r="M97" s="338">
        <f>N97+O97+P97+Q97+R97+S97</f>
        <v>656810.80000000005</v>
      </c>
      <c r="N97" s="338">
        <v>115573.3</v>
      </c>
      <c r="O97" s="338">
        <v>108247.5</v>
      </c>
      <c r="P97" s="351">
        <v>108247.5</v>
      </c>
      <c r="Q97" s="351">
        <f>P97</f>
        <v>108247.5</v>
      </c>
      <c r="R97" s="351">
        <f>Q97</f>
        <v>108247.5</v>
      </c>
      <c r="S97" s="352">
        <f>R97</f>
        <v>108247.5</v>
      </c>
      <c r="T97" s="261"/>
      <c r="U97" s="261"/>
      <c r="V97" s="261"/>
    </row>
    <row r="98" spans="1:22" s="158" customFormat="1" ht="16.5" customHeight="1" x14ac:dyDescent="0.25">
      <c r="A98" s="329"/>
      <c r="B98" s="288"/>
      <c r="C98" s="269"/>
      <c r="D98" s="338"/>
      <c r="E98" s="338"/>
      <c r="F98" s="338"/>
      <c r="G98" s="338"/>
      <c r="H98" s="338"/>
      <c r="I98" s="338"/>
      <c r="J98" s="338"/>
      <c r="K98" s="338"/>
      <c r="L98" s="349"/>
      <c r="M98" s="338"/>
      <c r="N98" s="338"/>
      <c r="O98" s="338"/>
      <c r="P98" s="351"/>
      <c r="Q98" s="351"/>
      <c r="R98" s="351"/>
      <c r="S98" s="352"/>
      <c r="T98" s="261"/>
      <c r="U98" s="261"/>
      <c r="V98" s="261"/>
    </row>
    <row r="99" spans="1:22" s="158" customFormat="1" ht="19.7" customHeight="1" x14ac:dyDescent="0.25">
      <c r="A99" s="329"/>
      <c r="B99" s="288"/>
      <c r="C99" s="269"/>
      <c r="D99" s="338"/>
      <c r="E99" s="338"/>
      <c r="F99" s="338"/>
      <c r="G99" s="338"/>
      <c r="H99" s="338"/>
      <c r="I99" s="338"/>
      <c r="J99" s="338"/>
      <c r="K99" s="338"/>
      <c r="L99" s="349"/>
      <c r="M99" s="338"/>
      <c r="N99" s="338"/>
      <c r="O99" s="338"/>
      <c r="P99" s="351"/>
      <c r="Q99" s="351"/>
      <c r="R99" s="351"/>
      <c r="S99" s="352"/>
      <c r="T99" s="261"/>
      <c r="U99" s="261"/>
      <c r="V99" s="261"/>
    </row>
    <row r="100" spans="1:22" ht="15" hidden="1" customHeight="1" x14ac:dyDescent="0.25">
      <c r="A100" s="329"/>
      <c r="B100" s="288"/>
      <c r="C100" s="269"/>
      <c r="D100" s="338"/>
      <c r="E100" s="338"/>
      <c r="F100" s="338"/>
      <c r="G100" s="338"/>
      <c r="H100" s="338"/>
      <c r="I100" s="338"/>
      <c r="J100" s="338"/>
      <c r="K100" s="338"/>
      <c r="L100" s="349"/>
      <c r="M100" s="338"/>
      <c r="N100" s="106"/>
      <c r="O100" s="106"/>
      <c r="P100" s="351"/>
      <c r="Q100" s="351"/>
      <c r="R100" s="351"/>
      <c r="S100" s="352"/>
      <c r="T100" s="261"/>
      <c r="U100" s="261"/>
      <c r="V100" s="261"/>
    </row>
    <row r="101" spans="1:22" ht="38.1" customHeight="1" x14ac:dyDescent="0.25">
      <c r="A101" s="137" t="s">
        <v>149</v>
      </c>
      <c r="B101" s="127" t="s">
        <v>98</v>
      </c>
      <c r="C101" s="123" t="s">
        <v>44</v>
      </c>
      <c r="D101" s="338">
        <f>M101</f>
        <v>0</v>
      </c>
      <c r="E101" s="338"/>
      <c r="F101" s="338"/>
      <c r="G101" s="338"/>
      <c r="H101" s="338"/>
      <c r="I101" s="338">
        <v>0</v>
      </c>
      <c r="J101" s="338"/>
      <c r="K101" s="106">
        <v>0</v>
      </c>
      <c r="L101" s="106">
        <v>0</v>
      </c>
      <c r="M101" s="106">
        <f>N101</f>
        <v>0</v>
      </c>
      <c r="N101" s="106">
        <v>0</v>
      </c>
      <c r="O101" s="106">
        <v>0</v>
      </c>
      <c r="P101" s="106">
        <v>0</v>
      </c>
      <c r="Q101" s="106">
        <v>0</v>
      </c>
      <c r="R101" s="106">
        <v>0</v>
      </c>
      <c r="S101" s="167">
        <v>0</v>
      </c>
      <c r="T101" s="261"/>
      <c r="U101" s="261"/>
      <c r="V101" s="261"/>
    </row>
    <row r="102" spans="1:22" ht="54.4" customHeight="1" x14ac:dyDescent="0.25">
      <c r="A102" s="137" t="s">
        <v>150</v>
      </c>
      <c r="B102" s="127" t="s">
        <v>99</v>
      </c>
      <c r="C102" s="123" t="s">
        <v>93</v>
      </c>
      <c r="D102" s="338">
        <f>M102</f>
        <v>24216</v>
      </c>
      <c r="E102" s="338"/>
      <c r="F102" s="338"/>
      <c r="G102" s="338"/>
      <c r="H102" s="338"/>
      <c r="I102" s="338">
        <v>0</v>
      </c>
      <c r="J102" s="338"/>
      <c r="K102" s="106">
        <v>0</v>
      </c>
      <c r="L102" s="106">
        <v>0</v>
      </c>
      <c r="M102" s="106">
        <f>N102+O102+P102+Q102+R102+S102</f>
        <v>24216</v>
      </c>
      <c r="N102" s="106">
        <v>4036</v>
      </c>
      <c r="O102" s="106">
        <f>N102</f>
        <v>4036</v>
      </c>
      <c r="P102" s="106">
        <f>O102</f>
        <v>4036</v>
      </c>
      <c r="Q102" s="106">
        <f>P102</f>
        <v>4036</v>
      </c>
      <c r="R102" s="106">
        <f>Q102</f>
        <v>4036</v>
      </c>
      <c r="S102" s="167">
        <f>R102</f>
        <v>4036</v>
      </c>
      <c r="T102" s="261"/>
      <c r="U102" s="261"/>
      <c r="V102" s="261"/>
    </row>
    <row r="103" spans="1:22" ht="64.900000000000006" customHeight="1" x14ac:dyDescent="0.25">
      <c r="A103" s="137" t="s">
        <v>151</v>
      </c>
      <c r="B103" s="127" t="s">
        <v>100</v>
      </c>
      <c r="C103" s="123" t="s">
        <v>44</v>
      </c>
      <c r="D103" s="338">
        <f>M103</f>
        <v>0</v>
      </c>
      <c r="E103" s="338"/>
      <c r="F103" s="338"/>
      <c r="G103" s="338"/>
      <c r="H103" s="338"/>
      <c r="I103" s="338">
        <v>0</v>
      </c>
      <c r="J103" s="338"/>
      <c r="K103" s="106">
        <v>0</v>
      </c>
      <c r="L103" s="106">
        <v>0</v>
      </c>
      <c r="M103" s="106">
        <f>N103+O103+P103+Q103+R103+S103</f>
        <v>0</v>
      </c>
      <c r="N103" s="106"/>
      <c r="O103" s="106"/>
      <c r="P103" s="106"/>
      <c r="Q103" s="106"/>
      <c r="R103" s="106"/>
      <c r="S103" s="167"/>
      <c r="T103" s="261"/>
      <c r="U103" s="261"/>
      <c r="V103" s="261"/>
    </row>
    <row r="104" spans="1:22" ht="58.35" customHeight="1" x14ac:dyDescent="0.25">
      <c r="A104" s="137" t="s">
        <v>152</v>
      </c>
      <c r="B104" s="127" t="s">
        <v>182</v>
      </c>
      <c r="C104" s="123" t="s">
        <v>44</v>
      </c>
      <c r="D104" s="252">
        <v>0</v>
      </c>
      <c r="E104" s="253"/>
      <c r="F104" s="253"/>
      <c r="G104" s="253"/>
      <c r="H104" s="254"/>
      <c r="I104" s="252">
        <v>0</v>
      </c>
      <c r="J104" s="254"/>
      <c r="K104" s="106"/>
      <c r="L104" s="106"/>
      <c r="M104" s="106">
        <f>O104+P104+Q104+R104+S104+N104</f>
        <v>0</v>
      </c>
      <c r="N104" s="106"/>
      <c r="O104" s="106"/>
      <c r="P104" s="106"/>
      <c r="Q104" s="106"/>
      <c r="R104" s="106"/>
      <c r="S104" s="167"/>
      <c r="T104" s="118"/>
      <c r="U104" s="118"/>
      <c r="V104" s="118"/>
    </row>
    <row r="105" spans="1:22" ht="53.45" customHeight="1" x14ac:dyDescent="0.25">
      <c r="A105" s="137" t="s">
        <v>153</v>
      </c>
      <c r="B105" s="127" t="s">
        <v>101</v>
      </c>
      <c r="C105" s="123" t="s">
        <v>44</v>
      </c>
      <c r="D105" s="338">
        <f>M105</f>
        <v>0</v>
      </c>
      <c r="E105" s="338"/>
      <c r="F105" s="338"/>
      <c r="G105" s="338"/>
      <c r="H105" s="338"/>
      <c r="I105" s="338">
        <v>0</v>
      </c>
      <c r="J105" s="338"/>
      <c r="K105" s="106">
        <v>0</v>
      </c>
      <c r="L105" s="106">
        <v>0</v>
      </c>
      <c r="M105" s="189">
        <f>340-340</f>
        <v>0</v>
      </c>
      <c r="N105" s="106">
        <v>0</v>
      </c>
      <c r="O105" s="106">
        <v>0</v>
      </c>
      <c r="P105" s="106">
        <v>0</v>
      </c>
      <c r="Q105" s="106">
        <v>0</v>
      </c>
      <c r="R105" s="106">
        <v>0</v>
      </c>
      <c r="S105" s="167">
        <v>0</v>
      </c>
      <c r="T105" s="261"/>
      <c r="U105" s="261"/>
      <c r="V105" s="261"/>
    </row>
    <row r="106" spans="1:22" ht="41.85" customHeight="1" x14ac:dyDescent="0.25">
      <c r="A106" s="329" t="s">
        <v>154</v>
      </c>
      <c r="B106" s="288" t="s">
        <v>102</v>
      </c>
      <c r="C106" s="269" t="s">
        <v>44</v>
      </c>
      <c r="D106" s="338">
        <f>M106</f>
        <v>0</v>
      </c>
      <c r="E106" s="338"/>
      <c r="F106" s="338"/>
      <c r="G106" s="338"/>
      <c r="H106" s="338"/>
      <c r="I106" s="255">
        <f>I85+I86</f>
        <v>0</v>
      </c>
      <c r="J106" s="256"/>
      <c r="K106" s="338">
        <v>0</v>
      </c>
      <c r="L106" s="353">
        <v>0</v>
      </c>
      <c r="M106" s="338">
        <v>0</v>
      </c>
      <c r="N106" s="338">
        <v>0</v>
      </c>
      <c r="O106" s="338">
        <v>0</v>
      </c>
      <c r="P106" s="338">
        <v>0</v>
      </c>
      <c r="Q106" s="338">
        <v>0</v>
      </c>
      <c r="R106" s="338">
        <v>0</v>
      </c>
      <c r="S106" s="354">
        <v>0</v>
      </c>
      <c r="T106" s="261"/>
      <c r="U106" s="261"/>
      <c r="V106" s="261"/>
    </row>
    <row r="107" spans="1:22" ht="15.75" hidden="1" customHeight="1" x14ac:dyDescent="0.25">
      <c r="A107" s="329"/>
      <c r="B107" s="288"/>
      <c r="C107" s="269"/>
      <c r="D107" s="338"/>
      <c r="E107" s="338"/>
      <c r="F107" s="338"/>
      <c r="G107" s="338"/>
      <c r="H107" s="338"/>
      <c r="I107" s="257"/>
      <c r="J107" s="258"/>
      <c r="K107" s="338"/>
      <c r="L107" s="353"/>
      <c r="M107" s="338"/>
      <c r="N107" s="338"/>
      <c r="O107" s="338"/>
      <c r="P107" s="338"/>
      <c r="Q107" s="338"/>
      <c r="R107" s="338"/>
      <c r="S107" s="354"/>
      <c r="T107" s="261"/>
      <c r="U107" s="261"/>
      <c r="V107" s="261"/>
    </row>
    <row r="108" spans="1:22" ht="15.75" hidden="1" customHeight="1" x14ac:dyDescent="0.25">
      <c r="A108" s="329"/>
      <c r="B108" s="288"/>
      <c r="C108" s="269"/>
      <c r="D108" s="338"/>
      <c r="E108" s="338"/>
      <c r="F108" s="338"/>
      <c r="G108" s="338"/>
      <c r="H108" s="338"/>
      <c r="I108" s="257"/>
      <c r="J108" s="258"/>
      <c r="K108" s="338"/>
      <c r="L108" s="353"/>
      <c r="M108" s="338"/>
      <c r="N108" s="338"/>
      <c r="O108" s="338"/>
      <c r="P108" s="338"/>
      <c r="Q108" s="338"/>
      <c r="R108" s="338"/>
      <c r="S108" s="354"/>
      <c r="T108" s="261"/>
      <c r="U108" s="261"/>
      <c r="V108" s="261"/>
    </row>
    <row r="109" spans="1:22" ht="15.75" hidden="1" customHeight="1" x14ac:dyDescent="0.25">
      <c r="A109" s="329"/>
      <c r="B109" s="288"/>
      <c r="C109" s="269"/>
      <c r="D109" s="338"/>
      <c r="E109" s="338"/>
      <c r="F109" s="338"/>
      <c r="G109" s="338"/>
      <c r="H109" s="338"/>
      <c r="I109" s="257"/>
      <c r="J109" s="258"/>
      <c r="K109" s="338"/>
      <c r="L109" s="353"/>
      <c r="M109" s="338"/>
      <c r="N109" s="338"/>
      <c r="O109" s="338"/>
      <c r="P109" s="338"/>
      <c r="Q109" s="338"/>
      <c r="R109" s="338"/>
      <c r="S109" s="354"/>
      <c r="T109" s="261"/>
      <c r="U109" s="261"/>
      <c r="V109" s="261"/>
    </row>
    <row r="110" spans="1:22" ht="15.75" hidden="1" customHeight="1" x14ac:dyDescent="0.25">
      <c r="A110" s="329"/>
      <c r="B110" s="288"/>
      <c r="C110" s="269"/>
      <c r="D110" s="338"/>
      <c r="E110" s="338"/>
      <c r="F110" s="338"/>
      <c r="G110" s="338"/>
      <c r="H110" s="338"/>
      <c r="I110" s="257"/>
      <c r="J110" s="258"/>
      <c r="K110" s="338"/>
      <c r="L110" s="353"/>
      <c r="M110" s="338"/>
      <c r="N110" s="338"/>
      <c r="O110" s="338"/>
      <c r="P110" s="338"/>
      <c r="Q110" s="338"/>
      <c r="R110" s="338"/>
      <c r="S110" s="354"/>
      <c r="T110" s="261"/>
      <c r="U110" s="261"/>
      <c r="V110" s="261"/>
    </row>
    <row r="111" spans="1:22" ht="15.75" hidden="1" customHeight="1" x14ac:dyDescent="0.25">
      <c r="A111" s="329"/>
      <c r="B111" s="288"/>
      <c r="C111" s="269"/>
      <c r="D111" s="338"/>
      <c r="E111" s="338"/>
      <c r="F111" s="338"/>
      <c r="G111" s="338"/>
      <c r="H111" s="338"/>
      <c r="I111" s="257"/>
      <c r="J111" s="258"/>
      <c r="K111" s="338"/>
      <c r="L111" s="353"/>
      <c r="M111" s="338"/>
      <c r="N111" s="338"/>
      <c r="O111" s="338"/>
      <c r="P111" s="338"/>
      <c r="Q111" s="338"/>
      <c r="R111" s="338"/>
      <c r="S111" s="354"/>
      <c r="T111" s="261"/>
      <c r="U111" s="261"/>
      <c r="V111" s="261"/>
    </row>
    <row r="112" spans="1:22" ht="9" customHeight="1" x14ac:dyDescent="0.25">
      <c r="A112" s="329"/>
      <c r="B112" s="288"/>
      <c r="C112" s="269"/>
      <c r="D112" s="338"/>
      <c r="E112" s="338"/>
      <c r="F112" s="338"/>
      <c r="G112" s="338"/>
      <c r="H112" s="338"/>
      <c r="I112" s="259"/>
      <c r="J112" s="260"/>
      <c r="K112" s="338"/>
      <c r="L112" s="353"/>
      <c r="M112" s="338"/>
      <c r="N112" s="338"/>
      <c r="O112" s="338"/>
      <c r="P112" s="338"/>
      <c r="Q112" s="338"/>
      <c r="R112" s="338"/>
      <c r="S112" s="354"/>
      <c r="T112" s="261"/>
      <c r="U112" s="261"/>
      <c r="V112" s="261"/>
    </row>
    <row r="113" spans="1:24" ht="37.35" customHeight="1" x14ac:dyDescent="0.25">
      <c r="A113" s="137" t="s">
        <v>155</v>
      </c>
      <c r="B113" s="127" t="s">
        <v>103</v>
      </c>
      <c r="C113" s="123" t="s">
        <v>44</v>
      </c>
      <c r="D113" s="338">
        <f t="shared" ref="D113:D115" si="7">M113</f>
        <v>6174</v>
      </c>
      <c r="E113" s="338"/>
      <c r="F113" s="338"/>
      <c r="G113" s="338"/>
      <c r="H113" s="338"/>
      <c r="I113" s="338">
        <v>0</v>
      </c>
      <c r="J113" s="338"/>
      <c r="K113" s="106">
        <v>0</v>
      </c>
      <c r="L113" s="106">
        <v>0</v>
      </c>
      <c r="M113" s="106">
        <f>O113+P113+Q113+R113+S113+N113</f>
        <v>6174</v>
      </c>
      <c r="N113" s="106">
        <v>1029</v>
      </c>
      <c r="O113" s="106">
        <f>N113</f>
        <v>1029</v>
      </c>
      <c r="P113" s="106">
        <f>O113</f>
        <v>1029</v>
      </c>
      <c r="Q113" s="106">
        <f>P113</f>
        <v>1029</v>
      </c>
      <c r="R113" s="106">
        <f>Q113</f>
        <v>1029</v>
      </c>
      <c r="S113" s="167">
        <f>R113</f>
        <v>1029</v>
      </c>
      <c r="T113" s="261"/>
      <c r="U113" s="261"/>
      <c r="V113" s="261"/>
    </row>
    <row r="114" spans="1:24" ht="49.9" customHeight="1" x14ac:dyDescent="0.25">
      <c r="A114" s="137" t="s">
        <v>165</v>
      </c>
      <c r="B114" s="127" t="s">
        <v>104</v>
      </c>
      <c r="C114" s="123" t="s">
        <v>105</v>
      </c>
      <c r="D114" s="338">
        <f t="shared" si="7"/>
        <v>2920</v>
      </c>
      <c r="E114" s="338"/>
      <c r="F114" s="338"/>
      <c r="G114" s="338"/>
      <c r="H114" s="338"/>
      <c r="I114" s="338">
        <v>0</v>
      </c>
      <c r="J114" s="338"/>
      <c r="K114" s="106">
        <v>0</v>
      </c>
      <c r="L114" s="106">
        <v>0</v>
      </c>
      <c r="M114" s="106">
        <f>N114+O114+P114+Q114+R114+S114</f>
        <v>2920</v>
      </c>
      <c r="N114" s="106">
        <v>570</v>
      </c>
      <c r="O114" s="106">
        <v>470</v>
      </c>
      <c r="P114" s="189">
        <v>470</v>
      </c>
      <c r="Q114" s="106">
        <v>470</v>
      </c>
      <c r="R114" s="106">
        <v>470</v>
      </c>
      <c r="S114" s="167">
        <v>470</v>
      </c>
      <c r="T114" s="261"/>
      <c r="U114" s="261"/>
      <c r="V114" s="261"/>
    </row>
    <row r="115" spans="1:24" ht="76.150000000000006" customHeight="1" thickBot="1" x14ac:dyDescent="0.3">
      <c r="A115" s="165" t="s">
        <v>156</v>
      </c>
      <c r="B115" s="166" t="s">
        <v>106</v>
      </c>
      <c r="C115" s="132" t="s">
        <v>44</v>
      </c>
      <c r="D115" s="337">
        <f t="shared" si="7"/>
        <v>0</v>
      </c>
      <c r="E115" s="337"/>
      <c r="F115" s="337"/>
      <c r="G115" s="337"/>
      <c r="H115" s="337"/>
      <c r="I115" s="337">
        <v>0</v>
      </c>
      <c r="J115" s="337"/>
      <c r="K115" s="132">
        <v>0</v>
      </c>
      <c r="L115" s="132">
        <v>0</v>
      </c>
      <c r="M115" s="168">
        <f>N115+O115+P115+Q115+R115+S115</f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3">
        <v>0</v>
      </c>
      <c r="T115" s="261"/>
      <c r="U115" s="261"/>
      <c r="V115" s="261"/>
      <c r="X115" s="153"/>
    </row>
    <row r="116" spans="1:24" ht="43.9" customHeight="1" x14ac:dyDescent="0.25">
      <c r="A116" s="147" t="s">
        <v>107</v>
      </c>
      <c r="B116" s="126" t="s">
        <v>160</v>
      </c>
      <c r="C116" s="169" t="s">
        <v>44</v>
      </c>
      <c r="D116" s="357">
        <f>M116</f>
        <v>100</v>
      </c>
      <c r="E116" s="357"/>
      <c r="F116" s="357"/>
      <c r="G116" s="357"/>
      <c r="H116" s="357"/>
      <c r="I116" s="357">
        <v>0</v>
      </c>
      <c r="J116" s="357"/>
      <c r="K116" s="190">
        <v>0</v>
      </c>
      <c r="L116" s="190">
        <v>0</v>
      </c>
      <c r="M116" s="190">
        <f>N116+O116+P116+Q116+R116+S116</f>
        <v>100</v>
      </c>
      <c r="N116" s="190">
        <f>N121</f>
        <v>50</v>
      </c>
      <c r="O116" s="190">
        <f>O121</f>
        <v>50</v>
      </c>
      <c r="P116" s="190">
        <f t="shared" ref="P116" si="8">P121</f>
        <v>0</v>
      </c>
      <c r="Q116" s="129">
        <f>Q121</f>
        <v>0</v>
      </c>
      <c r="R116" s="129">
        <v>0</v>
      </c>
      <c r="S116" s="170">
        <v>0</v>
      </c>
      <c r="T116" s="261"/>
      <c r="U116" s="261"/>
      <c r="V116" s="261"/>
    </row>
    <row r="117" spans="1:24" ht="32.85" customHeight="1" x14ac:dyDescent="0.25">
      <c r="A117" s="148"/>
      <c r="B117" s="264" t="s">
        <v>108</v>
      </c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O117" s="264"/>
      <c r="P117" s="264"/>
      <c r="Q117" s="264"/>
      <c r="R117" s="264"/>
      <c r="S117" s="265"/>
      <c r="T117" s="159"/>
      <c r="U117" s="159"/>
      <c r="V117" s="118"/>
    </row>
    <row r="118" spans="1:24" ht="44.65" customHeight="1" x14ac:dyDescent="0.25">
      <c r="A118" s="64" t="s">
        <v>109</v>
      </c>
      <c r="B118" s="270" t="s">
        <v>110</v>
      </c>
      <c r="C118" s="270"/>
      <c r="D118" s="271">
        <v>0</v>
      </c>
      <c r="E118" s="271"/>
      <c r="F118" s="271"/>
      <c r="G118" s="271"/>
      <c r="H118" s="271"/>
      <c r="I118" s="271">
        <v>0</v>
      </c>
      <c r="J118" s="271"/>
      <c r="K118" s="131">
        <v>0</v>
      </c>
      <c r="L118" s="131">
        <v>0</v>
      </c>
      <c r="M118" s="131">
        <v>0</v>
      </c>
      <c r="N118" s="131">
        <v>0</v>
      </c>
      <c r="O118" s="131">
        <v>0</v>
      </c>
      <c r="P118" s="131">
        <v>0</v>
      </c>
      <c r="Q118" s="131">
        <v>0</v>
      </c>
      <c r="R118" s="131">
        <v>0</v>
      </c>
      <c r="S118" s="134">
        <v>0</v>
      </c>
      <c r="T118" s="261"/>
      <c r="U118" s="261"/>
      <c r="V118" s="261"/>
    </row>
    <row r="119" spans="1:24" ht="40.700000000000003" customHeight="1" x14ac:dyDescent="0.25">
      <c r="A119" s="137" t="s">
        <v>157</v>
      </c>
      <c r="B119" s="127" t="s">
        <v>111</v>
      </c>
      <c r="C119" s="123" t="s">
        <v>44</v>
      </c>
      <c r="D119" s="269">
        <v>0</v>
      </c>
      <c r="E119" s="269"/>
      <c r="F119" s="269"/>
      <c r="G119" s="269"/>
      <c r="H119" s="269"/>
      <c r="I119" s="269">
        <v>0</v>
      </c>
      <c r="J119" s="269"/>
      <c r="K119" s="123">
        <v>0</v>
      </c>
      <c r="L119" s="123">
        <v>0</v>
      </c>
      <c r="M119" s="123">
        <v>0</v>
      </c>
      <c r="N119" s="123">
        <v>0</v>
      </c>
      <c r="O119" s="123">
        <v>0</v>
      </c>
      <c r="P119" s="123">
        <v>0</v>
      </c>
      <c r="Q119" s="123">
        <v>0</v>
      </c>
      <c r="R119" s="123">
        <v>0</v>
      </c>
      <c r="S119" s="105">
        <v>0</v>
      </c>
      <c r="T119" s="261"/>
      <c r="U119" s="261"/>
      <c r="V119" s="261"/>
    </row>
    <row r="120" spans="1:24" ht="42.6" customHeight="1" x14ac:dyDescent="0.25">
      <c r="A120" s="137" t="s">
        <v>158</v>
      </c>
      <c r="B120" s="127" t="s">
        <v>112</v>
      </c>
      <c r="C120" s="123" t="s">
        <v>44</v>
      </c>
      <c r="D120" s="269">
        <v>0</v>
      </c>
      <c r="E120" s="269"/>
      <c r="F120" s="269"/>
      <c r="G120" s="269"/>
      <c r="H120" s="269"/>
      <c r="I120" s="269">
        <v>0</v>
      </c>
      <c r="J120" s="269"/>
      <c r="K120" s="123">
        <v>0</v>
      </c>
      <c r="L120" s="123">
        <v>0</v>
      </c>
      <c r="M120" s="123">
        <v>0</v>
      </c>
      <c r="N120" s="123">
        <v>0</v>
      </c>
      <c r="O120" s="123">
        <v>0</v>
      </c>
      <c r="P120" s="123">
        <v>0</v>
      </c>
      <c r="Q120" s="123">
        <v>0</v>
      </c>
      <c r="R120" s="123">
        <v>0</v>
      </c>
      <c r="S120" s="105">
        <v>0</v>
      </c>
      <c r="T120" s="261"/>
      <c r="U120" s="261"/>
      <c r="V120" s="261"/>
    </row>
    <row r="121" spans="1:24" ht="52.9" customHeight="1" x14ac:dyDescent="0.25">
      <c r="A121" s="148" t="s">
        <v>113</v>
      </c>
      <c r="B121" s="270" t="s">
        <v>114</v>
      </c>
      <c r="C121" s="270"/>
      <c r="D121" s="330">
        <f>D116</f>
        <v>100</v>
      </c>
      <c r="E121" s="330"/>
      <c r="F121" s="330"/>
      <c r="G121" s="330"/>
      <c r="H121" s="330"/>
      <c r="I121" s="330">
        <v>0</v>
      </c>
      <c r="J121" s="330"/>
      <c r="K121" s="109">
        <v>0</v>
      </c>
      <c r="L121" s="109">
        <v>0</v>
      </c>
      <c r="M121" s="109">
        <f>M122</f>
        <v>100</v>
      </c>
      <c r="N121" s="109">
        <f>N122</f>
        <v>50</v>
      </c>
      <c r="O121" s="109">
        <f>O122</f>
        <v>50</v>
      </c>
      <c r="P121" s="131">
        <f>P122</f>
        <v>0</v>
      </c>
      <c r="Q121" s="131">
        <f>Q122</f>
        <v>0</v>
      </c>
      <c r="R121" s="131">
        <v>0</v>
      </c>
      <c r="S121" s="134">
        <v>0</v>
      </c>
      <c r="T121" s="261"/>
      <c r="U121" s="261"/>
      <c r="V121" s="261"/>
    </row>
    <row r="122" spans="1:24" ht="43.15" customHeight="1" thickBot="1" x14ac:dyDescent="0.3">
      <c r="A122" s="69" t="s">
        <v>159</v>
      </c>
      <c r="B122" s="135" t="s">
        <v>115</v>
      </c>
      <c r="C122" s="124" t="s">
        <v>44</v>
      </c>
      <c r="D122" s="358">
        <f>N122+O122+P122</f>
        <v>100</v>
      </c>
      <c r="E122" s="358"/>
      <c r="F122" s="358"/>
      <c r="G122" s="358"/>
      <c r="H122" s="358"/>
      <c r="I122" s="358">
        <v>0</v>
      </c>
      <c r="J122" s="358"/>
      <c r="K122" s="191">
        <v>0</v>
      </c>
      <c r="L122" s="191">
        <v>0</v>
      </c>
      <c r="M122" s="191">
        <f>SUM(N122:S122)</f>
        <v>100</v>
      </c>
      <c r="N122" s="191">
        <v>50</v>
      </c>
      <c r="O122" s="191">
        <v>50</v>
      </c>
      <c r="P122" s="124">
        <v>0</v>
      </c>
      <c r="Q122" s="124">
        <v>0</v>
      </c>
      <c r="R122" s="124">
        <v>0</v>
      </c>
      <c r="S122" s="107">
        <v>0</v>
      </c>
      <c r="T122" s="261"/>
      <c r="U122" s="261"/>
      <c r="V122" s="261"/>
    </row>
  </sheetData>
  <mergeCells count="423">
    <mergeCell ref="T10:V10"/>
    <mergeCell ref="A3:S3"/>
    <mergeCell ref="A4:S4"/>
    <mergeCell ref="B76:C76"/>
    <mergeCell ref="D76:H76"/>
    <mergeCell ref="I76:J76"/>
    <mergeCell ref="T95:V95"/>
    <mergeCell ref="D96:G96"/>
    <mergeCell ref="T96:V96"/>
    <mergeCell ref="D90:H90"/>
    <mergeCell ref="I90:J96"/>
    <mergeCell ref="K90:L90"/>
    <mergeCell ref="D95:G95"/>
    <mergeCell ref="D88:G88"/>
    <mergeCell ref="I88:J88"/>
    <mergeCell ref="T88:V88"/>
    <mergeCell ref="D89:G89"/>
    <mergeCell ref="I89:J89"/>
    <mergeCell ref="T89:V89"/>
    <mergeCell ref="T85:V85"/>
    <mergeCell ref="D86:G86"/>
    <mergeCell ref="T86:V86"/>
    <mergeCell ref="T87:V87"/>
    <mergeCell ref="T83:V83"/>
    <mergeCell ref="T84:V84"/>
    <mergeCell ref="Q90:Q96"/>
    <mergeCell ref="R90:R96"/>
    <mergeCell ref="S81:S82"/>
    <mergeCell ref="D80:H80"/>
    <mergeCell ref="I80:J80"/>
    <mergeCell ref="D28:H30"/>
    <mergeCell ref="P83:P89"/>
    <mergeCell ref="Q83:Q89"/>
    <mergeCell ref="R83:R89"/>
    <mergeCell ref="S83:S89"/>
    <mergeCell ref="I73:J73"/>
    <mergeCell ref="D50:H50"/>
    <mergeCell ref="I50:J50"/>
    <mergeCell ref="D46:H46"/>
    <mergeCell ref="I46:J46"/>
    <mergeCell ref="D42:H42"/>
    <mergeCell ref="I42:J42"/>
    <mergeCell ref="S28:S30"/>
    <mergeCell ref="D74:F74"/>
    <mergeCell ref="G74:H74"/>
    <mergeCell ref="Q68:Q74"/>
    <mergeCell ref="R68:R74"/>
    <mergeCell ref="I85:J85"/>
    <mergeCell ref="D44:H44"/>
    <mergeCell ref="I44:J44"/>
    <mergeCell ref="P97:P100"/>
    <mergeCell ref="F23:H23"/>
    <mergeCell ref="F24:H24"/>
    <mergeCell ref="O20:O26"/>
    <mergeCell ref="P20:P26"/>
    <mergeCell ref="B78:C78"/>
    <mergeCell ref="I21:J21"/>
    <mergeCell ref="I22:J22"/>
    <mergeCell ref="I23:J23"/>
    <mergeCell ref="I24:J24"/>
    <mergeCell ref="I25:J25"/>
    <mergeCell ref="I26:J26"/>
    <mergeCell ref="M28:M30"/>
    <mergeCell ref="N28:N30"/>
    <mergeCell ref="I51:J51"/>
    <mergeCell ref="B66:C66"/>
    <mergeCell ref="D66:H66"/>
    <mergeCell ref="I66:J66"/>
    <mergeCell ref="B58:C58"/>
    <mergeCell ref="D58:H58"/>
    <mergeCell ref="I58:J58"/>
    <mergeCell ref="B63:C63"/>
    <mergeCell ref="T122:V122"/>
    <mergeCell ref="I33:J35"/>
    <mergeCell ref="P33:P35"/>
    <mergeCell ref="Q33:Q35"/>
    <mergeCell ref="R33:R35"/>
    <mergeCell ref="S33:S35"/>
    <mergeCell ref="I68:J68"/>
    <mergeCell ref="I69:J69"/>
    <mergeCell ref="D120:H120"/>
    <mergeCell ref="I120:J120"/>
    <mergeCell ref="T120:V120"/>
    <mergeCell ref="D116:H116"/>
    <mergeCell ref="I116:J116"/>
    <mergeCell ref="T116:V116"/>
    <mergeCell ref="D115:H115"/>
    <mergeCell ref="I115:J115"/>
    <mergeCell ref="T115:V115"/>
    <mergeCell ref="D113:H113"/>
    <mergeCell ref="I113:J113"/>
    <mergeCell ref="T113:V113"/>
    <mergeCell ref="D122:H122"/>
    <mergeCell ref="I122:J122"/>
    <mergeCell ref="D105:H105"/>
    <mergeCell ref="I105:J105"/>
    <mergeCell ref="T114:V114"/>
    <mergeCell ref="S106:S112"/>
    <mergeCell ref="P106:P112"/>
    <mergeCell ref="Q106:Q112"/>
    <mergeCell ref="R106:R112"/>
    <mergeCell ref="B121:C121"/>
    <mergeCell ref="D121:H121"/>
    <mergeCell ref="I121:J121"/>
    <mergeCell ref="T121:V121"/>
    <mergeCell ref="B118:C118"/>
    <mergeCell ref="D118:H118"/>
    <mergeCell ref="I118:J118"/>
    <mergeCell ref="T118:V118"/>
    <mergeCell ref="D119:H119"/>
    <mergeCell ref="I119:J119"/>
    <mergeCell ref="T119:V119"/>
    <mergeCell ref="B117:S117"/>
    <mergeCell ref="D114:H114"/>
    <mergeCell ref="I114:J114"/>
    <mergeCell ref="T105:V105"/>
    <mergeCell ref="A106:A112"/>
    <mergeCell ref="B106:B112"/>
    <mergeCell ref="C106:C112"/>
    <mergeCell ref="D106:H112"/>
    <mergeCell ref="K106:K112"/>
    <mergeCell ref="L106:L112"/>
    <mergeCell ref="D102:H102"/>
    <mergeCell ref="I102:J102"/>
    <mergeCell ref="T102:V102"/>
    <mergeCell ref="D103:H103"/>
    <mergeCell ref="I103:J103"/>
    <mergeCell ref="T103:V103"/>
    <mergeCell ref="T106:V106"/>
    <mergeCell ref="T107:V107"/>
    <mergeCell ref="T108:V108"/>
    <mergeCell ref="T109:V109"/>
    <mergeCell ref="T110:V110"/>
    <mergeCell ref="T111:V111"/>
    <mergeCell ref="T112:V112"/>
    <mergeCell ref="M106:M112"/>
    <mergeCell ref="N106:N112"/>
    <mergeCell ref="O106:O112"/>
    <mergeCell ref="T97:V100"/>
    <mergeCell ref="D101:H101"/>
    <mergeCell ref="I101:J101"/>
    <mergeCell ref="T101:V101"/>
    <mergeCell ref="Q97:Q100"/>
    <mergeCell ref="R97:R100"/>
    <mergeCell ref="S97:S100"/>
    <mergeCell ref="M97:M100"/>
    <mergeCell ref="O97:O99"/>
    <mergeCell ref="N97:N99"/>
    <mergeCell ref="A97:A100"/>
    <mergeCell ref="B97:B100"/>
    <mergeCell ref="C97:C100"/>
    <mergeCell ref="D97:H100"/>
    <mergeCell ref="I97:J100"/>
    <mergeCell ref="K97:K100"/>
    <mergeCell ref="L97:L100"/>
    <mergeCell ref="S90:S96"/>
    <mergeCell ref="T90:V90"/>
    <mergeCell ref="D91:G91"/>
    <mergeCell ref="T91:V91"/>
    <mergeCell ref="D92:G92"/>
    <mergeCell ref="T92:V92"/>
    <mergeCell ref="D93:G93"/>
    <mergeCell ref="T93:V93"/>
    <mergeCell ref="D94:G94"/>
    <mergeCell ref="T94:V94"/>
    <mergeCell ref="M90:M96"/>
    <mergeCell ref="N90:N96"/>
    <mergeCell ref="O90:O96"/>
    <mergeCell ref="P90:P96"/>
    <mergeCell ref="A90:A96"/>
    <mergeCell ref="B90:B96"/>
    <mergeCell ref="C90:C96"/>
    <mergeCell ref="A83:A89"/>
    <mergeCell ref="B83:C89"/>
    <mergeCell ref="D83:H83"/>
    <mergeCell ref="I83:J83"/>
    <mergeCell ref="K83:L83"/>
    <mergeCell ref="M83:M89"/>
    <mergeCell ref="N83:N89"/>
    <mergeCell ref="O83:O89"/>
    <mergeCell ref="M81:M82"/>
    <mergeCell ref="N81:N82"/>
    <mergeCell ref="O81:O82"/>
    <mergeCell ref="I86:J86"/>
    <mergeCell ref="A81:A82"/>
    <mergeCell ref="B81:B82"/>
    <mergeCell ref="C81:C82"/>
    <mergeCell ref="D81:H82"/>
    <mergeCell ref="I81:J82"/>
    <mergeCell ref="K81:K82"/>
    <mergeCell ref="L81:L82"/>
    <mergeCell ref="D87:G87"/>
    <mergeCell ref="I87:J87"/>
    <mergeCell ref="D84:G84"/>
    <mergeCell ref="I84:J84"/>
    <mergeCell ref="D85:G85"/>
    <mergeCell ref="T78:V78"/>
    <mergeCell ref="D79:H79"/>
    <mergeCell ref="I79:J79"/>
    <mergeCell ref="T79:V79"/>
    <mergeCell ref="T81:V82"/>
    <mergeCell ref="P81:P82"/>
    <mergeCell ref="Q81:Q82"/>
    <mergeCell ref="R81:R82"/>
    <mergeCell ref="D77:H77"/>
    <mergeCell ref="I77:J77"/>
    <mergeCell ref="T77:V77"/>
    <mergeCell ref="D78:H78"/>
    <mergeCell ref="I78:J78"/>
    <mergeCell ref="T80:V80"/>
    <mergeCell ref="A68:A74"/>
    <mergeCell ref="B68:C74"/>
    <mergeCell ref="D68:H68"/>
    <mergeCell ref="K68:L68"/>
    <mergeCell ref="M68:M74"/>
    <mergeCell ref="N68:N74"/>
    <mergeCell ref="D71:F71"/>
    <mergeCell ref="G71:H71"/>
    <mergeCell ref="I71:J71"/>
    <mergeCell ref="D72:F72"/>
    <mergeCell ref="G72:H72"/>
    <mergeCell ref="I72:J72"/>
    <mergeCell ref="D69:F69"/>
    <mergeCell ref="G69:H69"/>
    <mergeCell ref="D70:F70"/>
    <mergeCell ref="G70:H70"/>
    <mergeCell ref="D61:H61"/>
    <mergeCell ref="I61:J61"/>
    <mergeCell ref="T61:V61"/>
    <mergeCell ref="D62:H62"/>
    <mergeCell ref="I62:J62"/>
    <mergeCell ref="T62:V62"/>
    <mergeCell ref="D65:H65"/>
    <mergeCell ref="I65:J65"/>
    <mergeCell ref="T65:V65"/>
    <mergeCell ref="D63:H63"/>
    <mergeCell ref="I63:J63"/>
    <mergeCell ref="T63:V63"/>
    <mergeCell ref="D64:H64"/>
    <mergeCell ref="I64:J64"/>
    <mergeCell ref="T64:V64"/>
    <mergeCell ref="T71:V71"/>
    <mergeCell ref="T72:V72"/>
    <mergeCell ref="T70:V70"/>
    <mergeCell ref="O68:O74"/>
    <mergeCell ref="P68:P74"/>
    <mergeCell ref="S68:S74"/>
    <mergeCell ref="T66:V66"/>
    <mergeCell ref="I70:J70"/>
    <mergeCell ref="D73:F73"/>
    <mergeCell ref="G73:H73"/>
    <mergeCell ref="I74:J74"/>
    <mergeCell ref="D67:H67"/>
    <mergeCell ref="I67:J67"/>
    <mergeCell ref="T67:V67"/>
    <mergeCell ref="T68:V68"/>
    <mergeCell ref="T74:V74"/>
    <mergeCell ref="T58:V58"/>
    <mergeCell ref="B60:C60"/>
    <mergeCell ref="D60:H60"/>
    <mergeCell ref="I60:J60"/>
    <mergeCell ref="T60:V60"/>
    <mergeCell ref="D56:H56"/>
    <mergeCell ref="I56:J56"/>
    <mergeCell ref="T56:V56"/>
    <mergeCell ref="D57:H57"/>
    <mergeCell ref="I57:J57"/>
    <mergeCell ref="T57:V57"/>
    <mergeCell ref="B54:C54"/>
    <mergeCell ref="D54:H54"/>
    <mergeCell ref="I54:J54"/>
    <mergeCell ref="T54:V54"/>
    <mergeCell ref="D55:H55"/>
    <mergeCell ref="I55:J55"/>
    <mergeCell ref="T55:V55"/>
    <mergeCell ref="D52:H52"/>
    <mergeCell ref="I52:J52"/>
    <mergeCell ref="T52:V52"/>
    <mergeCell ref="D53:H53"/>
    <mergeCell ref="I53:J53"/>
    <mergeCell ref="T53:V53"/>
    <mergeCell ref="T51:V51"/>
    <mergeCell ref="D48:H48"/>
    <mergeCell ref="I48:J48"/>
    <mergeCell ref="T48:V48"/>
    <mergeCell ref="D49:H49"/>
    <mergeCell ref="I49:J49"/>
    <mergeCell ref="T49:V49"/>
    <mergeCell ref="D47:H47"/>
    <mergeCell ref="I47:J47"/>
    <mergeCell ref="T47:V47"/>
    <mergeCell ref="D51:H51"/>
    <mergeCell ref="T44:V44"/>
    <mergeCell ref="B45:C45"/>
    <mergeCell ref="D45:H45"/>
    <mergeCell ref="I45:J45"/>
    <mergeCell ref="T45:V45"/>
    <mergeCell ref="D43:H43"/>
    <mergeCell ref="I43:J43"/>
    <mergeCell ref="T43:V43"/>
    <mergeCell ref="F25:H25"/>
    <mergeCell ref="F26:H26"/>
    <mergeCell ref="T36:V36"/>
    <mergeCell ref="T37:V37"/>
    <mergeCell ref="T40:V40"/>
    <mergeCell ref="T41:V41"/>
    <mergeCell ref="O28:O30"/>
    <mergeCell ref="P28:P30"/>
    <mergeCell ref="Q28:Q30"/>
    <mergeCell ref="R28:R30"/>
    <mergeCell ref="M33:M35"/>
    <mergeCell ref="N33:N35"/>
    <mergeCell ref="O33:O35"/>
    <mergeCell ref="T33:V35"/>
    <mergeCell ref="T39:V39"/>
    <mergeCell ref="I39:J39"/>
    <mergeCell ref="A33:A35"/>
    <mergeCell ref="B33:B35"/>
    <mergeCell ref="C33:C35"/>
    <mergeCell ref="D33:H35"/>
    <mergeCell ref="D31:H31"/>
    <mergeCell ref="I31:J31"/>
    <mergeCell ref="T31:V31"/>
    <mergeCell ref="D32:H32"/>
    <mergeCell ref="I32:J32"/>
    <mergeCell ref="T32:V32"/>
    <mergeCell ref="L33:L35"/>
    <mergeCell ref="K33:K35"/>
    <mergeCell ref="A28:A30"/>
    <mergeCell ref="B28:C30"/>
    <mergeCell ref="I28:J30"/>
    <mergeCell ref="K28:K30"/>
    <mergeCell ref="L28:L30"/>
    <mergeCell ref="T28:V30"/>
    <mergeCell ref="T38:V38"/>
    <mergeCell ref="T17:V17"/>
    <mergeCell ref="A20:A26"/>
    <mergeCell ref="B20:C26"/>
    <mergeCell ref="D20:H20"/>
    <mergeCell ref="I20:J20"/>
    <mergeCell ref="K20:L20"/>
    <mergeCell ref="T20:V20"/>
    <mergeCell ref="D21:E21"/>
    <mergeCell ref="D22:E22"/>
    <mergeCell ref="D24:E24"/>
    <mergeCell ref="Q20:Q26"/>
    <mergeCell ref="R20:R26"/>
    <mergeCell ref="S20:S26"/>
    <mergeCell ref="D23:E23"/>
    <mergeCell ref="M20:M26"/>
    <mergeCell ref="N20:N26"/>
    <mergeCell ref="T21:V26"/>
    <mergeCell ref="D25:E25"/>
    <mergeCell ref="D26:E26"/>
    <mergeCell ref="F21:H21"/>
    <mergeCell ref="F22:H22"/>
    <mergeCell ref="T14:V14"/>
    <mergeCell ref="E15:H15"/>
    <mergeCell ref="I15:J15"/>
    <mergeCell ref="T15:V15"/>
    <mergeCell ref="O13:O19"/>
    <mergeCell ref="P13:P19"/>
    <mergeCell ref="Q13:Q19"/>
    <mergeCell ref="R13:R19"/>
    <mergeCell ref="S13:S19"/>
    <mergeCell ref="T13:V13"/>
    <mergeCell ref="E18:H18"/>
    <mergeCell ref="I18:J18"/>
    <mergeCell ref="T18:V18"/>
    <mergeCell ref="E19:H19"/>
    <mergeCell ref="I19:J19"/>
    <mergeCell ref="T19:V19"/>
    <mergeCell ref="E16:H16"/>
    <mergeCell ref="I16:J16"/>
    <mergeCell ref="T16:V16"/>
    <mergeCell ref="I38:J38"/>
    <mergeCell ref="D39:H39"/>
    <mergeCell ref="A7:A10"/>
    <mergeCell ref="B7:B10"/>
    <mergeCell ref="D8:H10"/>
    <mergeCell ref="I8:J8"/>
    <mergeCell ref="K8:L8"/>
    <mergeCell ref="E17:H17"/>
    <mergeCell ref="I17:J17"/>
    <mergeCell ref="D7:S7"/>
    <mergeCell ref="C8:C10"/>
    <mergeCell ref="M8:S8"/>
    <mergeCell ref="B12:S12"/>
    <mergeCell ref="A13:A19"/>
    <mergeCell ref="B13:B19"/>
    <mergeCell ref="C13:C19"/>
    <mergeCell ref="D13:H13"/>
    <mergeCell ref="I13:J13"/>
    <mergeCell ref="K13:L13"/>
    <mergeCell ref="M13:M19"/>
    <mergeCell ref="N13:N19"/>
    <mergeCell ref="K10:L10"/>
    <mergeCell ref="E14:H14"/>
    <mergeCell ref="I14:J14"/>
    <mergeCell ref="D104:H104"/>
    <mergeCell ref="I104:J104"/>
    <mergeCell ref="I106:J112"/>
    <mergeCell ref="U8:V8"/>
    <mergeCell ref="I10:J10"/>
    <mergeCell ref="T76:V76"/>
    <mergeCell ref="T42:V42"/>
    <mergeCell ref="T46:V46"/>
    <mergeCell ref="T50:V50"/>
    <mergeCell ref="T69:V69"/>
    <mergeCell ref="T73:V73"/>
    <mergeCell ref="B27:S27"/>
    <mergeCell ref="B59:S59"/>
    <mergeCell ref="B75:S75"/>
    <mergeCell ref="D36:H36"/>
    <mergeCell ref="I36:J36"/>
    <mergeCell ref="B37:C37"/>
    <mergeCell ref="D37:H37"/>
    <mergeCell ref="I37:J37"/>
    <mergeCell ref="D40:H40"/>
    <mergeCell ref="I40:J40"/>
    <mergeCell ref="D41:H41"/>
    <mergeCell ref="I41:J41"/>
    <mergeCell ref="D38:H3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43" fitToHeight="4" orientation="landscape" r:id="rId1"/>
  <rowBreaks count="2" manualBreakCount="2">
    <brk id="53" max="18" man="1"/>
    <brk id="6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BB76C-8A48-4FCB-84DF-02CF6C1387F9}">
  <dimension ref="A3:X142"/>
  <sheetViews>
    <sheetView view="pageBreakPreview" topLeftCell="B4" zoomScale="80" zoomScaleNormal="80" zoomScaleSheetLayoutView="80" workbookViewId="0">
      <selection activeCell="E31" sqref="E31:H31"/>
    </sheetView>
  </sheetViews>
  <sheetFormatPr defaultColWidth="9.140625" defaultRowHeight="15" x14ac:dyDescent="0.25"/>
  <cols>
    <col min="1" max="1" width="7.85546875" style="6" customWidth="1"/>
    <col min="2" max="2" width="56.5703125" style="6" customWidth="1"/>
    <col min="3" max="3" width="15.5703125" style="6" customWidth="1"/>
    <col min="4" max="5" width="9.140625" style="6"/>
    <col min="6" max="6" width="10.85546875" style="6" bestFit="1" customWidth="1"/>
    <col min="7" max="7" width="9.140625" style="6"/>
    <col min="8" max="8" width="9.140625" style="6" customWidth="1"/>
    <col min="9" max="9" width="20" style="6" customWidth="1"/>
    <col min="10" max="12" width="12.28515625" style="6" customWidth="1"/>
    <col min="13" max="13" width="12.28515625" style="90" customWidth="1"/>
    <col min="14" max="14" width="12.28515625" style="29" customWidth="1"/>
    <col min="15" max="15" width="12" style="29" customWidth="1"/>
    <col min="16" max="16" width="10.7109375" style="29" customWidth="1"/>
    <col min="17" max="17" width="12.28515625" style="29" customWidth="1"/>
    <col min="18" max="18" width="12.28515625" style="6" customWidth="1"/>
    <col min="19" max="19" width="15" style="6" customWidth="1"/>
    <col min="20" max="20" width="9.140625" style="6" customWidth="1"/>
    <col min="21" max="21" width="7.140625" style="6" customWidth="1"/>
    <col min="22" max="22" width="10.28515625" style="6" customWidth="1"/>
    <col min="23" max="23" width="9.140625" style="6"/>
    <col min="24" max="24" width="18.140625" style="6" customWidth="1"/>
    <col min="25" max="29" width="9.140625" style="6"/>
    <col min="30" max="30" width="11" style="6" customWidth="1"/>
    <col min="31" max="16384" width="9.140625" style="6"/>
  </cols>
  <sheetData>
    <row r="3" spans="2:19" ht="64.150000000000006" customHeight="1" x14ac:dyDescent="0.25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5" spans="2:19" ht="15.75" x14ac:dyDescent="0.25">
      <c r="Q5" s="32" t="s">
        <v>169</v>
      </c>
      <c r="R5" s="14"/>
      <c r="S5" s="14"/>
    </row>
    <row r="6" spans="2:19" ht="15.75" x14ac:dyDescent="0.25">
      <c r="Q6" s="32" t="s">
        <v>170</v>
      </c>
      <c r="R6" s="14"/>
      <c r="S6" s="14"/>
    </row>
    <row r="7" spans="2:19" ht="15.75" x14ac:dyDescent="0.25">
      <c r="Q7" s="32" t="s">
        <v>171</v>
      </c>
      <c r="R7" s="14"/>
      <c r="S7" s="14"/>
    </row>
    <row r="8" spans="2:19" ht="15.75" x14ac:dyDescent="0.25">
      <c r="Q8" s="32" t="s">
        <v>172</v>
      </c>
      <c r="R8" s="14"/>
      <c r="S8" s="14"/>
    </row>
    <row r="12" spans="2:19" ht="15.75" x14ac:dyDescent="0.25">
      <c r="S12" s="24"/>
    </row>
    <row r="13" spans="2:19" ht="15.75" x14ac:dyDescent="0.25">
      <c r="I13" s="9"/>
      <c r="J13" s="9"/>
      <c r="K13" s="9"/>
      <c r="L13" s="9"/>
      <c r="M13" s="91"/>
      <c r="S13" s="24"/>
    </row>
    <row r="14" spans="2:19" ht="15.75" x14ac:dyDescent="0.25">
      <c r="I14" s="28"/>
      <c r="J14" s="27"/>
      <c r="S14" s="24"/>
    </row>
    <row r="15" spans="2:19" ht="15.75" x14ac:dyDescent="0.25">
      <c r="I15" s="9"/>
      <c r="M15" s="91"/>
      <c r="S15" s="24"/>
    </row>
    <row r="16" spans="2:19" x14ac:dyDescent="0.25">
      <c r="J16" s="9"/>
    </row>
    <row r="17" spans="1:22" ht="14.45" customHeight="1" x14ac:dyDescent="0.25">
      <c r="A17" s="494" t="s">
        <v>163</v>
      </c>
      <c r="B17" s="494"/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</row>
    <row r="18" spans="1:22" ht="14.45" customHeight="1" x14ac:dyDescent="0.25">
      <c r="A18" s="494" t="s">
        <v>164</v>
      </c>
      <c r="B18" s="494"/>
      <c r="C18" s="494"/>
      <c r="D18" s="494"/>
      <c r="E18" s="494"/>
      <c r="F18" s="494"/>
      <c r="G18" s="494"/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</row>
    <row r="19" spans="1:22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92"/>
      <c r="N19" s="30"/>
      <c r="O19" s="30"/>
      <c r="P19" s="30"/>
      <c r="Q19" s="30"/>
      <c r="R19" s="20"/>
      <c r="S19" s="20"/>
    </row>
    <row r="20" spans="1:22" x14ac:dyDescent="0.25">
      <c r="I20" s="6">
        <f>D85</f>
        <v>410730.85800000001</v>
      </c>
    </row>
    <row r="22" spans="1:22" x14ac:dyDescent="0.25">
      <c r="F22" s="22"/>
      <c r="J22" s="9"/>
    </row>
    <row r="23" spans="1:22" ht="15.75" thickBot="1" x14ac:dyDescent="0.3"/>
    <row r="24" spans="1:22" ht="45.2" customHeight="1" x14ac:dyDescent="0.25">
      <c r="A24" s="272" t="s">
        <v>18</v>
      </c>
      <c r="B24" s="275" t="s">
        <v>19</v>
      </c>
      <c r="C24" s="34" t="s">
        <v>20</v>
      </c>
      <c r="D24" s="289" t="s">
        <v>22</v>
      </c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1"/>
      <c r="T24" s="7"/>
      <c r="U24" s="7"/>
      <c r="V24" s="25"/>
    </row>
    <row r="25" spans="1:22" ht="15.75" x14ac:dyDescent="0.25">
      <c r="A25" s="273"/>
      <c r="B25" s="276"/>
      <c r="C25" s="292" t="s">
        <v>21</v>
      </c>
      <c r="D25" s="278" t="s">
        <v>7</v>
      </c>
      <c r="E25" s="279"/>
      <c r="F25" s="279"/>
      <c r="G25" s="279"/>
      <c r="H25" s="280"/>
      <c r="I25" s="262" t="s">
        <v>23</v>
      </c>
      <c r="J25" s="263"/>
      <c r="K25" s="262" t="s">
        <v>24</v>
      </c>
      <c r="L25" s="263"/>
      <c r="M25" s="262" t="s">
        <v>25</v>
      </c>
      <c r="N25" s="293"/>
      <c r="O25" s="293"/>
      <c r="P25" s="293"/>
      <c r="Q25" s="293"/>
      <c r="R25" s="293"/>
      <c r="S25" s="294"/>
      <c r="T25" s="7"/>
      <c r="U25" s="261"/>
      <c r="V25" s="261"/>
    </row>
    <row r="26" spans="1:22" ht="15.75" x14ac:dyDescent="0.25">
      <c r="A26" s="273"/>
      <c r="B26" s="276"/>
      <c r="C26" s="276"/>
      <c r="D26" s="281"/>
      <c r="E26" s="282"/>
      <c r="F26" s="282"/>
      <c r="G26" s="282"/>
      <c r="H26" s="283"/>
      <c r="I26" s="35"/>
      <c r="J26" s="36"/>
      <c r="K26" s="35"/>
      <c r="L26" s="36"/>
      <c r="M26" s="93"/>
      <c r="N26" s="37"/>
      <c r="O26" s="37"/>
      <c r="P26" s="37"/>
      <c r="Q26" s="37"/>
      <c r="R26" s="38"/>
      <c r="S26" s="39"/>
      <c r="T26" s="7"/>
      <c r="U26" s="25"/>
      <c r="V26" s="25"/>
    </row>
    <row r="27" spans="1:22" ht="15.75" x14ac:dyDescent="0.25">
      <c r="A27" s="274"/>
      <c r="B27" s="277"/>
      <c r="C27" s="277"/>
      <c r="D27" s="284"/>
      <c r="E27" s="285"/>
      <c r="F27" s="285"/>
      <c r="G27" s="285"/>
      <c r="H27" s="286"/>
      <c r="I27" s="262" t="s">
        <v>167</v>
      </c>
      <c r="J27" s="263"/>
      <c r="K27" s="262" t="s">
        <v>167</v>
      </c>
      <c r="L27" s="263"/>
      <c r="M27" s="94" t="s">
        <v>7</v>
      </c>
      <c r="N27" s="41" t="s">
        <v>26</v>
      </c>
      <c r="O27" s="42" t="s">
        <v>27</v>
      </c>
      <c r="P27" s="41" t="s">
        <v>28</v>
      </c>
      <c r="Q27" s="41" t="s">
        <v>29</v>
      </c>
      <c r="R27" s="40" t="s">
        <v>168</v>
      </c>
      <c r="S27" s="43" t="s">
        <v>173</v>
      </c>
      <c r="T27" s="365"/>
      <c r="U27" s="261"/>
      <c r="V27" s="261"/>
    </row>
    <row r="28" spans="1:22" ht="15.75" x14ac:dyDescent="0.25">
      <c r="A28" s="44"/>
      <c r="B28" s="45"/>
      <c r="C28" s="46"/>
      <c r="D28" s="46"/>
      <c r="E28" s="46"/>
      <c r="F28" s="46"/>
      <c r="G28" s="46"/>
      <c r="H28" s="46"/>
      <c r="I28" s="38"/>
      <c r="J28" s="38"/>
      <c r="K28" s="38"/>
      <c r="L28" s="38"/>
      <c r="M28" s="95"/>
      <c r="N28" s="37"/>
      <c r="O28" s="47"/>
      <c r="P28" s="37"/>
      <c r="Q28" s="37"/>
      <c r="R28" s="38"/>
      <c r="S28" s="39"/>
      <c r="T28" s="25"/>
      <c r="U28" s="25"/>
      <c r="V28" s="25"/>
    </row>
    <row r="29" spans="1:22" ht="28.15" customHeight="1" x14ac:dyDescent="0.25">
      <c r="A29" s="48"/>
      <c r="B29" s="262" t="s">
        <v>30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4"/>
      <c r="T29" s="7"/>
      <c r="U29" s="7"/>
      <c r="V29" s="7"/>
    </row>
    <row r="30" spans="1:22" ht="33.4" customHeight="1" x14ac:dyDescent="0.25">
      <c r="A30" s="295" t="s">
        <v>31</v>
      </c>
      <c r="B30" s="466" t="s">
        <v>32</v>
      </c>
      <c r="C30" s="466" t="s">
        <v>33</v>
      </c>
      <c r="D30" s="493">
        <f>E31+E32+E33+E34+E35+E36</f>
        <v>451454.42800000001</v>
      </c>
      <c r="E30" s="433"/>
      <c r="F30" s="433"/>
      <c r="G30" s="433"/>
      <c r="H30" s="433"/>
      <c r="I30" s="433">
        <f>SUM(I31:J36)</f>
        <v>1440.8</v>
      </c>
      <c r="J30" s="433"/>
      <c r="K30" s="468">
        <f>SUM(L31:L36)</f>
        <v>9118.9</v>
      </c>
      <c r="L30" s="468"/>
      <c r="M30" s="485">
        <f>SUM(N30:S36)</f>
        <v>440894.728</v>
      </c>
      <c r="N30" s="488">
        <f t="shared" ref="N30:S30" si="0">N37+N85+N134</f>
        <v>103075</v>
      </c>
      <c r="O30" s="488">
        <f t="shared" si="0"/>
        <v>126352.52800000001</v>
      </c>
      <c r="P30" s="488">
        <f t="shared" si="0"/>
        <v>105733.6</v>
      </c>
      <c r="Q30" s="488">
        <f t="shared" si="0"/>
        <v>105733.6</v>
      </c>
      <c r="R30" s="491">
        <f t="shared" si="0"/>
        <v>0</v>
      </c>
      <c r="S30" s="482">
        <f t="shared" si="0"/>
        <v>0</v>
      </c>
      <c r="T30" s="261"/>
      <c r="U30" s="261"/>
      <c r="V30" s="261"/>
    </row>
    <row r="31" spans="1:22" ht="15.75" x14ac:dyDescent="0.25">
      <c r="A31" s="295"/>
      <c r="B31" s="466"/>
      <c r="C31" s="466"/>
      <c r="D31" s="49">
        <v>2023</v>
      </c>
      <c r="E31" s="483">
        <f>N30+I31+L31</f>
        <v>113189.6</v>
      </c>
      <c r="F31" s="483"/>
      <c r="G31" s="483"/>
      <c r="H31" s="483"/>
      <c r="I31" s="288">
        <v>1440.8</v>
      </c>
      <c r="J31" s="288"/>
      <c r="K31" s="50">
        <v>2023</v>
      </c>
      <c r="L31" s="51">
        <v>8673.7999999999993</v>
      </c>
      <c r="M31" s="486"/>
      <c r="N31" s="489"/>
      <c r="O31" s="489"/>
      <c r="P31" s="489"/>
      <c r="Q31" s="489"/>
      <c r="R31" s="276"/>
      <c r="S31" s="478"/>
      <c r="T31" s="261"/>
      <c r="U31" s="261"/>
      <c r="V31" s="261"/>
    </row>
    <row r="32" spans="1:22" ht="15.75" x14ac:dyDescent="0.25">
      <c r="A32" s="295"/>
      <c r="B32" s="466"/>
      <c r="C32" s="466"/>
      <c r="D32" s="49">
        <v>2024</v>
      </c>
      <c r="E32" s="484">
        <f>I32+L32+O30</f>
        <v>126495.12800000001</v>
      </c>
      <c r="F32" s="484"/>
      <c r="G32" s="484"/>
      <c r="H32" s="484"/>
      <c r="I32" s="310">
        <v>0</v>
      </c>
      <c r="J32" s="310"/>
      <c r="K32" s="50">
        <v>2024</v>
      </c>
      <c r="L32" s="51">
        <f>L87+L39</f>
        <v>142.6</v>
      </c>
      <c r="M32" s="486"/>
      <c r="N32" s="489"/>
      <c r="O32" s="489"/>
      <c r="P32" s="489"/>
      <c r="Q32" s="489"/>
      <c r="R32" s="276"/>
      <c r="S32" s="478"/>
      <c r="T32" s="261"/>
      <c r="U32" s="261"/>
      <c r="V32" s="261"/>
    </row>
    <row r="33" spans="1:22" ht="15.75" x14ac:dyDescent="0.25">
      <c r="A33" s="295"/>
      <c r="B33" s="466"/>
      <c r="C33" s="466"/>
      <c r="D33" s="49">
        <v>2025</v>
      </c>
      <c r="E33" s="484">
        <f>I33+L33+P30</f>
        <v>105881.90000000001</v>
      </c>
      <c r="F33" s="484"/>
      <c r="G33" s="484"/>
      <c r="H33" s="484"/>
      <c r="I33" s="310">
        <f>I40+I88</f>
        <v>0</v>
      </c>
      <c r="J33" s="310"/>
      <c r="K33" s="50">
        <v>2025</v>
      </c>
      <c r="L33" s="51">
        <f>L40+L88</f>
        <v>148.30000000000001</v>
      </c>
      <c r="M33" s="486"/>
      <c r="N33" s="489"/>
      <c r="O33" s="489"/>
      <c r="P33" s="489"/>
      <c r="Q33" s="489"/>
      <c r="R33" s="276"/>
      <c r="S33" s="478"/>
      <c r="T33" s="261"/>
      <c r="U33" s="261"/>
      <c r="V33" s="261"/>
    </row>
    <row r="34" spans="1:22" ht="15.75" x14ac:dyDescent="0.25">
      <c r="A34" s="295"/>
      <c r="B34" s="466"/>
      <c r="C34" s="466"/>
      <c r="D34" s="49">
        <v>2026</v>
      </c>
      <c r="E34" s="480">
        <f>I34+L34+Q30</f>
        <v>105887.8</v>
      </c>
      <c r="F34" s="480"/>
      <c r="G34" s="480"/>
      <c r="H34" s="480"/>
      <c r="I34" s="288"/>
      <c r="J34" s="288"/>
      <c r="K34" s="50">
        <v>2026</v>
      </c>
      <c r="L34" s="51">
        <f>L89</f>
        <v>154.19999999999999</v>
      </c>
      <c r="M34" s="486"/>
      <c r="N34" s="489"/>
      <c r="O34" s="489"/>
      <c r="P34" s="489"/>
      <c r="Q34" s="489"/>
      <c r="R34" s="276"/>
      <c r="S34" s="478"/>
      <c r="T34" s="261"/>
      <c r="U34" s="261"/>
      <c r="V34" s="261"/>
    </row>
    <row r="35" spans="1:22" ht="15.75" x14ac:dyDescent="0.25">
      <c r="A35" s="295"/>
      <c r="B35" s="466"/>
      <c r="C35" s="466"/>
      <c r="D35" s="49">
        <v>2027</v>
      </c>
      <c r="E35" s="481">
        <f>I35+L35+R30</f>
        <v>0</v>
      </c>
      <c r="F35" s="310"/>
      <c r="G35" s="310"/>
      <c r="H35" s="310"/>
      <c r="I35" s="288"/>
      <c r="J35" s="288"/>
      <c r="K35" s="50">
        <v>2027</v>
      </c>
      <c r="L35" s="51">
        <f>L91</f>
        <v>0</v>
      </c>
      <c r="M35" s="486"/>
      <c r="N35" s="489"/>
      <c r="O35" s="489"/>
      <c r="P35" s="489"/>
      <c r="Q35" s="489"/>
      <c r="R35" s="276"/>
      <c r="S35" s="478"/>
      <c r="T35" s="261"/>
      <c r="U35" s="261"/>
      <c r="V35" s="261"/>
    </row>
    <row r="36" spans="1:22" ht="16.5" thickBot="1" x14ac:dyDescent="0.3">
      <c r="A36" s="465"/>
      <c r="B36" s="467"/>
      <c r="C36" s="467"/>
      <c r="D36" s="52">
        <v>2028</v>
      </c>
      <c r="E36" s="469">
        <f>L36+S30</f>
        <v>0</v>
      </c>
      <c r="F36" s="470"/>
      <c r="G36" s="470"/>
      <c r="H36" s="470"/>
      <c r="I36" s="471" t="s">
        <v>34</v>
      </c>
      <c r="J36" s="471"/>
      <c r="K36" s="53">
        <v>2027</v>
      </c>
      <c r="L36" s="54">
        <f>L91</f>
        <v>0</v>
      </c>
      <c r="M36" s="487"/>
      <c r="N36" s="490"/>
      <c r="O36" s="490"/>
      <c r="P36" s="490"/>
      <c r="Q36" s="490"/>
      <c r="R36" s="492"/>
      <c r="S36" s="479"/>
      <c r="T36" s="261"/>
      <c r="U36" s="261"/>
      <c r="V36" s="261"/>
    </row>
    <row r="37" spans="1:22" ht="15.75" x14ac:dyDescent="0.25">
      <c r="A37" s="316" t="s">
        <v>35</v>
      </c>
      <c r="B37" s="456" t="s">
        <v>162</v>
      </c>
      <c r="C37" s="456"/>
      <c r="D37" s="458">
        <f>F38+F39+F40+F41+F42+F43</f>
        <v>40660.699999999997</v>
      </c>
      <c r="E37" s="422"/>
      <c r="F37" s="422"/>
      <c r="G37" s="422"/>
      <c r="H37" s="422"/>
      <c r="I37" s="459">
        <f>I39+I40+I38</f>
        <v>165.8</v>
      </c>
      <c r="J37" s="459"/>
      <c r="K37" s="459">
        <v>0</v>
      </c>
      <c r="L37" s="459"/>
      <c r="M37" s="460">
        <f>N37+O37+P37+Q37+R37+S37</f>
        <v>40494.9</v>
      </c>
      <c r="N37" s="463">
        <f>N45</f>
        <v>9442.6</v>
      </c>
      <c r="O37" s="463">
        <f>O45</f>
        <v>11048.3</v>
      </c>
      <c r="P37" s="463">
        <f>P45</f>
        <v>10002</v>
      </c>
      <c r="Q37" s="472">
        <f>Q45</f>
        <v>10002</v>
      </c>
      <c r="R37" s="475">
        <f t="shared" ref="R37:S37" si="1">R45</f>
        <v>0</v>
      </c>
      <c r="S37" s="477">
        <f t="shared" si="1"/>
        <v>0</v>
      </c>
      <c r="T37" s="261"/>
      <c r="U37" s="261"/>
      <c r="V37" s="261"/>
    </row>
    <row r="38" spans="1:22" ht="15.75" x14ac:dyDescent="0.25">
      <c r="A38" s="317"/>
      <c r="B38" s="432"/>
      <c r="C38" s="432"/>
      <c r="D38" s="269">
        <v>2023</v>
      </c>
      <c r="E38" s="269"/>
      <c r="F38" s="443">
        <v>9608.4</v>
      </c>
      <c r="G38" s="444"/>
      <c r="H38" s="445"/>
      <c r="I38" s="391">
        <v>165.8</v>
      </c>
      <c r="J38" s="392"/>
      <c r="K38" s="55">
        <v>2023</v>
      </c>
      <c r="L38" s="56">
        <v>0</v>
      </c>
      <c r="M38" s="461"/>
      <c r="N38" s="388"/>
      <c r="O38" s="388"/>
      <c r="P38" s="388"/>
      <c r="Q38" s="473"/>
      <c r="R38" s="377"/>
      <c r="S38" s="478"/>
      <c r="T38" s="261"/>
      <c r="U38" s="261"/>
      <c r="V38" s="261"/>
    </row>
    <row r="39" spans="1:22" ht="15.75" x14ac:dyDescent="0.25">
      <c r="A39" s="317"/>
      <c r="B39" s="432"/>
      <c r="C39" s="432"/>
      <c r="D39" s="269">
        <v>2024</v>
      </c>
      <c r="E39" s="269"/>
      <c r="F39" s="443">
        <v>11048.3</v>
      </c>
      <c r="G39" s="444"/>
      <c r="H39" s="445"/>
      <c r="I39" s="391"/>
      <c r="J39" s="392"/>
      <c r="K39" s="55">
        <v>2024</v>
      </c>
      <c r="L39" s="56"/>
      <c r="M39" s="461"/>
      <c r="N39" s="388"/>
      <c r="O39" s="388"/>
      <c r="P39" s="388"/>
      <c r="Q39" s="473"/>
      <c r="R39" s="377"/>
      <c r="S39" s="478"/>
      <c r="T39" s="261"/>
      <c r="U39" s="261"/>
      <c r="V39" s="261"/>
    </row>
    <row r="40" spans="1:22" ht="15.75" x14ac:dyDescent="0.25">
      <c r="A40" s="317"/>
      <c r="B40" s="432"/>
      <c r="C40" s="432"/>
      <c r="D40" s="269">
        <v>2025</v>
      </c>
      <c r="E40" s="269"/>
      <c r="F40" s="452">
        <f>I40+L40+P37</f>
        <v>10002</v>
      </c>
      <c r="G40" s="453"/>
      <c r="H40" s="454"/>
      <c r="I40" s="391"/>
      <c r="J40" s="392"/>
      <c r="K40" s="55">
        <v>2025</v>
      </c>
      <c r="L40" s="56"/>
      <c r="M40" s="461"/>
      <c r="N40" s="388"/>
      <c r="O40" s="388"/>
      <c r="P40" s="388"/>
      <c r="Q40" s="473"/>
      <c r="R40" s="377"/>
      <c r="S40" s="478"/>
      <c r="T40" s="261"/>
      <c r="U40" s="261"/>
      <c r="V40" s="261"/>
    </row>
    <row r="41" spans="1:22" ht="15.75" x14ac:dyDescent="0.25">
      <c r="A41" s="317"/>
      <c r="B41" s="432"/>
      <c r="C41" s="432"/>
      <c r="D41" s="269">
        <v>2026</v>
      </c>
      <c r="E41" s="269"/>
      <c r="F41" s="446">
        <f>I41+L41+Q37</f>
        <v>10002</v>
      </c>
      <c r="G41" s="447"/>
      <c r="H41" s="447"/>
      <c r="I41" s="391"/>
      <c r="J41" s="392"/>
      <c r="K41" s="55">
        <v>2026</v>
      </c>
      <c r="L41" s="56"/>
      <c r="M41" s="461"/>
      <c r="N41" s="388"/>
      <c r="O41" s="388"/>
      <c r="P41" s="388"/>
      <c r="Q41" s="473"/>
      <c r="R41" s="377"/>
      <c r="S41" s="478"/>
      <c r="T41" s="261"/>
      <c r="U41" s="261"/>
      <c r="V41" s="261"/>
    </row>
    <row r="42" spans="1:22" ht="15.75" x14ac:dyDescent="0.25">
      <c r="A42" s="317"/>
      <c r="B42" s="432"/>
      <c r="C42" s="432"/>
      <c r="D42" s="269">
        <v>2027</v>
      </c>
      <c r="E42" s="269"/>
      <c r="F42" s="446">
        <f>R37</f>
        <v>0</v>
      </c>
      <c r="G42" s="447"/>
      <c r="H42" s="447"/>
      <c r="I42" s="391"/>
      <c r="J42" s="392"/>
      <c r="K42" s="55">
        <v>2027</v>
      </c>
      <c r="L42" s="56"/>
      <c r="M42" s="461"/>
      <c r="N42" s="388"/>
      <c r="O42" s="388"/>
      <c r="P42" s="388"/>
      <c r="Q42" s="473"/>
      <c r="R42" s="377"/>
      <c r="S42" s="478"/>
      <c r="T42" s="261"/>
      <c r="U42" s="261"/>
      <c r="V42" s="261"/>
    </row>
    <row r="43" spans="1:22" ht="16.5" thickBot="1" x14ac:dyDescent="0.3">
      <c r="A43" s="455"/>
      <c r="B43" s="457"/>
      <c r="C43" s="457"/>
      <c r="D43" s="331">
        <v>2028</v>
      </c>
      <c r="E43" s="331"/>
      <c r="F43" s="448">
        <f>S37</f>
        <v>0</v>
      </c>
      <c r="G43" s="449"/>
      <c r="H43" s="449"/>
      <c r="I43" s="450"/>
      <c r="J43" s="451"/>
      <c r="K43" s="57">
        <v>2028</v>
      </c>
      <c r="L43" s="58"/>
      <c r="M43" s="462"/>
      <c r="N43" s="464"/>
      <c r="O43" s="464"/>
      <c r="P43" s="464"/>
      <c r="Q43" s="474"/>
      <c r="R43" s="476"/>
      <c r="S43" s="479"/>
      <c r="T43" s="261"/>
      <c r="U43" s="261"/>
      <c r="V43" s="261"/>
    </row>
    <row r="44" spans="1:22" ht="23.65" customHeight="1" x14ac:dyDescent="0.25">
      <c r="A44" s="44"/>
      <c r="B44" s="284" t="s">
        <v>36</v>
      </c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440"/>
      <c r="T44" s="7"/>
      <c r="U44" s="7"/>
      <c r="V44" s="7"/>
    </row>
    <row r="45" spans="1:22" ht="32.25" customHeight="1" x14ac:dyDescent="0.25">
      <c r="A45" s="315" t="s">
        <v>37</v>
      </c>
      <c r="B45" s="372" t="s">
        <v>38</v>
      </c>
      <c r="C45" s="372"/>
      <c r="D45" s="437">
        <f>I45+L45+M45</f>
        <v>40660.700000000004</v>
      </c>
      <c r="E45" s="433"/>
      <c r="F45" s="433"/>
      <c r="G45" s="433"/>
      <c r="H45" s="433"/>
      <c r="I45" s="373">
        <f>I48+I49+I50</f>
        <v>165.8</v>
      </c>
      <c r="J45" s="373"/>
      <c r="K45" s="373"/>
      <c r="L45" s="373">
        <f>L48+L49+L50</f>
        <v>0</v>
      </c>
      <c r="M45" s="441">
        <f>M48+M49+M50</f>
        <v>40494.9</v>
      </c>
      <c r="N45" s="435">
        <f t="shared" ref="N45:S45" si="2">N48+N49+N50</f>
        <v>9442.6</v>
      </c>
      <c r="O45" s="435">
        <f t="shared" si="2"/>
        <v>11048.3</v>
      </c>
      <c r="P45" s="435">
        <f>P48+P49+P50</f>
        <v>10002</v>
      </c>
      <c r="Q45" s="436">
        <f t="shared" si="2"/>
        <v>10002</v>
      </c>
      <c r="R45" s="437">
        <f t="shared" si="2"/>
        <v>0</v>
      </c>
      <c r="S45" s="438">
        <f t="shared" si="2"/>
        <v>0</v>
      </c>
      <c r="T45" s="261"/>
      <c r="U45" s="261"/>
      <c r="V45" s="261"/>
    </row>
    <row r="46" spans="1:22" ht="5.85" customHeight="1" x14ac:dyDescent="0.25">
      <c r="A46" s="315"/>
      <c r="B46" s="372"/>
      <c r="C46" s="372"/>
      <c r="D46" s="433"/>
      <c r="E46" s="433"/>
      <c r="F46" s="433"/>
      <c r="G46" s="433"/>
      <c r="H46" s="433"/>
      <c r="I46" s="373"/>
      <c r="J46" s="373"/>
      <c r="K46" s="373"/>
      <c r="L46" s="373"/>
      <c r="M46" s="442"/>
      <c r="N46" s="264"/>
      <c r="O46" s="264"/>
      <c r="P46" s="264"/>
      <c r="Q46" s="436"/>
      <c r="R46" s="433"/>
      <c r="S46" s="439"/>
      <c r="T46" s="261"/>
      <c r="U46" s="261"/>
      <c r="V46" s="261"/>
    </row>
    <row r="47" spans="1:22" ht="5.25" customHeight="1" x14ac:dyDescent="0.25">
      <c r="A47" s="315"/>
      <c r="B47" s="372"/>
      <c r="C47" s="372"/>
      <c r="D47" s="433"/>
      <c r="E47" s="433"/>
      <c r="F47" s="433"/>
      <c r="G47" s="433"/>
      <c r="H47" s="433"/>
      <c r="I47" s="373"/>
      <c r="J47" s="373"/>
      <c r="K47" s="373"/>
      <c r="L47" s="373"/>
      <c r="M47" s="442"/>
      <c r="N47" s="264"/>
      <c r="O47" s="264"/>
      <c r="P47" s="264"/>
      <c r="Q47" s="436"/>
      <c r="R47" s="433"/>
      <c r="S47" s="439"/>
      <c r="T47" s="261"/>
      <c r="U47" s="261"/>
      <c r="V47" s="261"/>
    </row>
    <row r="48" spans="1:22" ht="42.6" customHeight="1" x14ac:dyDescent="0.25">
      <c r="A48" s="59" t="s">
        <v>116</v>
      </c>
      <c r="B48" s="55" t="s">
        <v>39</v>
      </c>
      <c r="C48" s="60" t="s">
        <v>40</v>
      </c>
      <c r="D48" s="371">
        <v>0</v>
      </c>
      <c r="E48" s="371"/>
      <c r="F48" s="371"/>
      <c r="G48" s="371"/>
      <c r="H48" s="371"/>
      <c r="I48" s="371">
        <v>0</v>
      </c>
      <c r="J48" s="371"/>
      <c r="K48" s="60">
        <v>0</v>
      </c>
      <c r="L48" s="60">
        <v>0</v>
      </c>
      <c r="M48" s="96">
        <v>0</v>
      </c>
      <c r="N48" s="61">
        <v>0</v>
      </c>
      <c r="O48" s="61">
        <v>0</v>
      </c>
      <c r="P48" s="61">
        <v>0</v>
      </c>
      <c r="Q48" s="61">
        <v>0</v>
      </c>
      <c r="R48" s="60">
        <v>0</v>
      </c>
      <c r="S48" s="62">
        <v>0</v>
      </c>
      <c r="T48" s="261"/>
      <c r="U48" s="261"/>
      <c r="V48" s="261"/>
    </row>
    <row r="49" spans="1:22" ht="48.4" customHeight="1" x14ac:dyDescent="0.25">
      <c r="A49" s="63" t="s">
        <v>117</v>
      </c>
      <c r="B49" s="55" t="s">
        <v>41</v>
      </c>
      <c r="C49" s="60" t="s">
        <v>42</v>
      </c>
      <c r="D49" s="371">
        <v>0</v>
      </c>
      <c r="E49" s="371"/>
      <c r="F49" s="371"/>
      <c r="G49" s="371"/>
      <c r="H49" s="371"/>
      <c r="I49" s="371">
        <v>0</v>
      </c>
      <c r="J49" s="371"/>
      <c r="K49" s="60">
        <v>0</v>
      </c>
      <c r="L49" s="60">
        <v>0</v>
      </c>
      <c r="M49" s="96">
        <v>0</v>
      </c>
      <c r="N49" s="61">
        <v>0</v>
      </c>
      <c r="O49" s="61">
        <v>0</v>
      </c>
      <c r="P49" s="61">
        <v>0</v>
      </c>
      <c r="Q49" s="61">
        <v>0</v>
      </c>
      <c r="R49" s="60">
        <v>0</v>
      </c>
      <c r="S49" s="62">
        <v>0</v>
      </c>
      <c r="T49" s="261"/>
      <c r="U49" s="261"/>
      <c r="V49" s="261"/>
    </row>
    <row r="50" spans="1:22" ht="28.9" customHeight="1" x14ac:dyDescent="0.25">
      <c r="A50" s="329" t="s">
        <v>118</v>
      </c>
      <c r="B50" s="390" t="s">
        <v>43</v>
      </c>
      <c r="C50" s="371" t="s">
        <v>44</v>
      </c>
      <c r="D50" s="375">
        <f>I50+L50+M50</f>
        <v>40660.700000000004</v>
      </c>
      <c r="E50" s="371"/>
      <c r="F50" s="371"/>
      <c r="G50" s="371"/>
      <c r="H50" s="371"/>
      <c r="I50" s="371">
        <v>165.8</v>
      </c>
      <c r="J50" s="371"/>
      <c r="K50" s="371"/>
      <c r="L50" s="371">
        <v>0</v>
      </c>
      <c r="M50" s="434">
        <f>SUM(N50:S52)</f>
        <v>40494.9</v>
      </c>
      <c r="N50" s="269">
        <v>9442.6</v>
      </c>
      <c r="O50" s="269">
        <v>11048.3</v>
      </c>
      <c r="P50" s="269">
        <v>10002</v>
      </c>
      <c r="Q50" s="269">
        <v>10002</v>
      </c>
      <c r="R50" s="371">
        <v>0</v>
      </c>
      <c r="S50" s="398">
        <v>0</v>
      </c>
      <c r="T50" s="261"/>
      <c r="U50" s="261"/>
      <c r="V50" s="261"/>
    </row>
    <row r="51" spans="1:22" ht="3.4" customHeight="1" x14ac:dyDescent="0.25">
      <c r="A51" s="329"/>
      <c r="B51" s="390"/>
      <c r="C51" s="371"/>
      <c r="D51" s="371"/>
      <c r="E51" s="371"/>
      <c r="F51" s="371"/>
      <c r="G51" s="371"/>
      <c r="H51" s="371"/>
      <c r="I51" s="371"/>
      <c r="J51" s="371"/>
      <c r="K51" s="371"/>
      <c r="L51" s="371"/>
      <c r="M51" s="399"/>
      <c r="N51" s="269"/>
      <c r="O51" s="269"/>
      <c r="P51" s="269"/>
      <c r="Q51" s="269"/>
      <c r="R51" s="371"/>
      <c r="S51" s="398"/>
      <c r="T51" s="261"/>
      <c r="U51" s="261"/>
      <c r="V51" s="261"/>
    </row>
    <row r="52" spans="1:22" ht="15" hidden="1" customHeight="1" x14ac:dyDescent="0.25">
      <c r="A52" s="329"/>
      <c r="B52" s="390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99"/>
      <c r="N52" s="269"/>
      <c r="O52" s="269"/>
      <c r="P52" s="269"/>
      <c r="Q52" s="269"/>
      <c r="R52" s="371"/>
      <c r="S52" s="398"/>
      <c r="T52" s="261"/>
      <c r="U52" s="261"/>
      <c r="V52" s="261"/>
    </row>
    <row r="53" spans="1:22" ht="34.15" customHeight="1" x14ac:dyDescent="0.25">
      <c r="A53" s="63" t="s">
        <v>119</v>
      </c>
      <c r="B53" s="55" t="s">
        <v>45</v>
      </c>
      <c r="C53" s="60" t="s">
        <v>44</v>
      </c>
      <c r="D53" s="371">
        <v>0</v>
      </c>
      <c r="E53" s="371"/>
      <c r="F53" s="371"/>
      <c r="G53" s="371"/>
      <c r="H53" s="371"/>
      <c r="I53" s="371">
        <v>0</v>
      </c>
      <c r="J53" s="371"/>
      <c r="K53" s="60">
        <v>0</v>
      </c>
      <c r="L53" s="60">
        <v>0</v>
      </c>
      <c r="M53" s="96">
        <v>0</v>
      </c>
      <c r="N53" s="61">
        <v>0</v>
      </c>
      <c r="O53" s="61">
        <v>0</v>
      </c>
      <c r="P53" s="61">
        <v>0</v>
      </c>
      <c r="Q53" s="61">
        <v>0</v>
      </c>
      <c r="R53" s="60">
        <v>0</v>
      </c>
      <c r="S53" s="62">
        <v>0</v>
      </c>
      <c r="T53" s="261"/>
      <c r="U53" s="261"/>
      <c r="V53" s="261"/>
    </row>
    <row r="54" spans="1:22" ht="62.25" customHeight="1" x14ac:dyDescent="0.25">
      <c r="A54" s="64" t="s">
        <v>46</v>
      </c>
      <c r="B54" s="372" t="s">
        <v>47</v>
      </c>
      <c r="C54" s="372"/>
      <c r="D54" s="373">
        <v>0</v>
      </c>
      <c r="E54" s="373"/>
      <c r="F54" s="373"/>
      <c r="G54" s="373"/>
      <c r="H54" s="373"/>
      <c r="I54" s="373">
        <v>0</v>
      </c>
      <c r="J54" s="373"/>
      <c r="K54" s="65">
        <v>0</v>
      </c>
      <c r="L54" s="65">
        <v>0</v>
      </c>
      <c r="M54" s="97">
        <v>0</v>
      </c>
      <c r="N54" s="66">
        <v>0</v>
      </c>
      <c r="O54" s="66">
        <v>0</v>
      </c>
      <c r="P54" s="66">
        <v>0</v>
      </c>
      <c r="Q54" s="66">
        <v>0</v>
      </c>
      <c r="R54" s="65">
        <v>0</v>
      </c>
      <c r="S54" s="67">
        <v>0</v>
      </c>
      <c r="T54" s="261"/>
      <c r="U54" s="261"/>
      <c r="V54" s="261"/>
    </row>
    <row r="55" spans="1:22" ht="54" customHeight="1" x14ac:dyDescent="0.25">
      <c r="A55" s="63" t="s">
        <v>120</v>
      </c>
      <c r="B55" s="55" t="s">
        <v>48</v>
      </c>
      <c r="C55" s="60" t="s">
        <v>44</v>
      </c>
      <c r="D55" s="371">
        <v>0</v>
      </c>
      <c r="E55" s="371"/>
      <c r="F55" s="371"/>
      <c r="G55" s="371"/>
      <c r="H55" s="371"/>
      <c r="I55" s="371">
        <v>0</v>
      </c>
      <c r="J55" s="371"/>
      <c r="K55" s="60">
        <v>0</v>
      </c>
      <c r="L55" s="60">
        <v>0</v>
      </c>
      <c r="M55" s="96">
        <v>0</v>
      </c>
      <c r="N55" s="61">
        <v>0</v>
      </c>
      <c r="O55" s="61">
        <v>0</v>
      </c>
      <c r="P55" s="61">
        <v>0</v>
      </c>
      <c r="Q55" s="61">
        <v>0</v>
      </c>
      <c r="R55" s="60">
        <v>0</v>
      </c>
      <c r="S55" s="62">
        <v>0</v>
      </c>
      <c r="T55" s="261"/>
      <c r="U55" s="261"/>
      <c r="V55" s="261"/>
    </row>
    <row r="56" spans="1:22" ht="77.25" customHeight="1" x14ac:dyDescent="0.25">
      <c r="A56" s="63" t="s">
        <v>121</v>
      </c>
      <c r="B56" s="55" t="s">
        <v>49</v>
      </c>
      <c r="C56" s="60" t="s">
        <v>44</v>
      </c>
      <c r="D56" s="371">
        <v>0</v>
      </c>
      <c r="E56" s="371"/>
      <c r="F56" s="371"/>
      <c r="G56" s="371"/>
      <c r="H56" s="371"/>
      <c r="I56" s="371">
        <v>0</v>
      </c>
      <c r="J56" s="371"/>
      <c r="K56" s="60">
        <v>0</v>
      </c>
      <c r="L56" s="60">
        <v>0</v>
      </c>
      <c r="M56" s="96">
        <v>0</v>
      </c>
      <c r="N56" s="61">
        <v>0</v>
      </c>
      <c r="O56" s="61">
        <v>0</v>
      </c>
      <c r="P56" s="61">
        <v>0</v>
      </c>
      <c r="Q56" s="61">
        <v>0</v>
      </c>
      <c r="R56" s="60">
        <v>0</v>
      </c>
      <c r="S56" s="62">
        <v>0</v>
      </c>
      <c r="T56" s="261"/>
      <c r="U56" s="261"/>
      <c r="V56" s="261"/>
    </row>
    <row r="57" spans="1:22" ht="34.700000000000003" customHeight="1" x14ac:dyDescent="0.25">
      <c r="A57" s="63" t="s">
        <v>122</v>
      </c>
      <c r="B57" s="55" t="s">
        <v>50</v>
      </c>
      <c r="C57" s="60" t="s">
        <v>44</v>
      </c>
      <c r="D57" s="371">
        <v>0</v>
      </c>
      <c r="E57" s="371"/>
      <c r="F57" s="371"/>
      <c r="G57" s="371"/>
      <c r="H57" s="371"/>
      <c r="I57" s="371">
        <v>0</v>
      </c>
      <c r="J57" s="371"/>
      <c r="K57" s="60">
        <v>0</v>
      </c>
      <c r="L57" s="60">
        <v>0</v>
      </c>
      <c r="M57" s="96">
        <v>0</v>
      </c>
      <c r="N57" s="61">
        <v>0</v>
      </c>
      <c r="O57" s="61">
        <v>0</v>
      </c>
      <c r="P57" s="61">
        <v>0</v>
      </c>
      <c r="Q57" s="61">
        <v>0</v>
      </c>
      <c r="R57" s="60">
        <v>0</v>
      </c>
      <c r="S57" s="62">
        <v>0</v>
      </c>
      <c r="T57" s="261"/>
      <c r="U57" s="261"/>
      <c r="V57" s="261"/>
    </row>
    <row r="58" spans="1:22" ht="39.4" customHeight="1" x14ac:dyDescent="0.25">
      <c r="A58" s="63" t="s">
        <v>123</v>
      </c>
      <c r="B58" s="55" t="s">
        <v>51</v>
      </c>
      <c r="C58" s="60" t="s">
        <v>44</v>
      </c>
      <c r="D58" s="371">
        <v>0</v>
      </c>
      <c r="E58" s="371"/>
      <c r="F58" s="371"/>
      <c r="G58" s="371"/>
      <c r="H58" s="371"/>
      <c r="I58" s="371">
        <v>0</v>
      </c>
      <c r="J58" s="371"/>
      <c r="K58" s="60">
        <v>0</v>
      </c>
      <c r="L58" s="60">
        <v>0</v>
      </c>
      <c r="M58" s="96">
        <v>0</v>
      </c>
      <c r="N58" s="61">
        <v>0</v>
      </c>
      <c r="O58" s="61">
        <v>0</v>
      </c>
      <c r="P58" s="61">
        <v>0</v>
      </c>
      <c r="Q58" s="61">
        <v>0</v>
      </c>
      <c r="R58" s="60">
        <v>0</v>
      </c>
      <c r="S58" s="62">
        <v>0</v>
      </c>
      <c r="T58" s="261"/>
      <c r="U58" s="261"/>
      <c r="V58" s="261"/>
    </row>
    <row r="59" spans="1:22" ht="69.75" customHeight="1" x14ac:dyDescent="0.25">
      <c r="A59" s="63" t="s">
        <v>124</v>
      </c>
      <c r="B59" s="55" t="s">
        <v>52</v>
      </c>
      <c r="C59" s="60" t="s">
        <v>44</v>
      </c>
      <c r="D59" s="371">
        <v>0</v>
      </c>
      <c r="E59" s="371"/>
      <c r="F59" s="371"/>
      <c r="G59" s="371"/>
      <c r="H59" s="371"/>
      <c r="I59" s="371">
        <v>0</v>
      </c>
      <c r="J59" s="371"/>
      <c r="K59" s="60">
        <v>0</v>
      </c>
      <c r="L59" s="60">
        <v>0</v>
      </c>
      <c r="M59" s="96">
        <v>0</v>
      </c>
      <c r="N59" s="61">
        <v>0</v>
      </c>
      <c r="O59" s="61">
        <v>0</v>
      </c>
      <c r="P59" s="61">
        <v>0</v>
      </c>
      <c r="Q59" s="61">
        <v>0</v>
      </c>
      <c r="R59" s="60">
        <v>0</v>
      </c>
      <c r="S59" s="62">
        <v>0</v>
      </c>
      <c r="T59" s="261"/>
      <c r="U59" s="261"/>
      <c r="V59" s="261"/>
    </row>
    <row r="60" spans="1:22" ht="42" customHeight="1" x14ac:dyDescent="0.25">
      <c r="A60" s="63" t="s">
        <v>125</v>
      </c>
      <c r="B60" s="55" t="s">
        <v>53</v>
      </c>
      <c r="C60" s="60" t="s">
        <v>44</v>
      </c>
      <c r="D60" s="371">
        <v>0</v>
      </c>
      <c r="E60" s="371"/>
      <c r="F60" s="371"/>
      <c r="G60" s="371"/>
      <c r="H60" s="371"/>
      <c r="I60" s="371">
        <v>0</v>
      </c>
      <c r="J60" s="371"/>
      <c r="K60" s="60">
        <v>0</v>
      </c>
      <c r="L60" s="60">
        <v>0</v>
      </c>
      <c r="M60" s="96">
        <v>0</v>
      </c>
      <c r="N60" s="61">
        <v>0</v>
      </c>
      <c r="O60" s="61">
        <v>0</v>
      </c>
      <c r="P60" s="61">
        <v>0</v>
      </c>
      <c r="Q60" s="61">
        <v>0</v>
      </c>
      <c r="R60" s="60">
        <v>0</v>
      </c>
      <c r="S60" s="62">
        <v>0</v>
      </c>
      <c r="T60" s="261"/>
      <c r="U60" s="261"/>
      <c r="V60" s="261"/>
    </row>
    <row r="61" spans="1:22" ht="39.4" customHeight="1" x14ac:dyDescent="0.25">
      <c r="A61" s="63" t="s">
        <v>126</v>
      </c>
      <c r="B61" s="55" t="s">
        <v>54</v>
      </c>
      <c r="C61" s="60" t="s">
        <v>44</v>
      </c>
      <c r="D61" s="371">
        <v>0</v>
      </c>
      <c r="E61" s="371"/>
      <c r="F61" s="371"/>
      <c r="G61" s="371"/>
      <c r="H61" s="371"/>
      <c r="I61" s="371">
        <v>0</v>
      </c>
      <c r="J61" s="371"/>
      <c r="K61" s="60">
        <v>0</v>
      </c>
      <c r="L61" s="60">
        <v>0</v>
      </c>
      <c r="M61" s="96">
        <v>0</v>
      </c>
      <c r="N61" s="61">
        <v>0</v>
      </c>
      <c r="O61" s="61">
        <v>0</v>
      </c>
      <c r="P61" s="61">
        <v>0</v>
      </c>
      <c r="Q61" s="61">
        <v>0</v>
      </c>
      <c r="R61" s="60">
        <v>0</v>
      </c>
      <c r="S61" s="62">
        <v>0</v>
      </c>
      <c r="T61" s="261"/>
      <c r="U61" s="261"/>
      <c r="V61" s="261"/>
    </row>
    <row r="62" spans="1:22" ht="43.5" customHeight="1" x14ac:dyDescent="0.25">
      <c r="A62" s="64" t="s">
        <v>55</v>
      </c>
      <c r="B62" s="372" t="s">
        <v>56</v>
      </c>
      <c r="C62" s="372"/>
      <c r="D62" s="373">
        <v>0</v>
      </c>
      <c r="E62" s="373"/>
      <c r="F62" s="373"/>
      <c r="G62" s="373"/>
      <c r="H62" s="373"/>
      <c r="I62" s="373">
        <v>0</v>
      </c>
      <c r="J62" s="373"/>
      <c r="K62" s="65">
        <v>0</v>
      </c>
      <c r="L62" s="65">
        <v>0</v>
      </c>
      <c r="M62" s="97">
        <v>0</v>
      </c>
      <c r="N62" s="66">
        <v>0</v>
      </c>
      <c r="O62" s="66">
        <v>0</v>
      </c>
      <c r="P62" s="66">
        <v>0</v>
      </c>
      <c r="Q62" s="66">
        <v>0</v>
      </c>
      <c r="R62" s="65">
        <v>0</v>
      </c>
      <c r="S62" s="67">
        <v>0</v>
      </c>
      <c r="T62" s="261"/>
      <c r="U62" s="261"/>
      <c r="V62" s="261"/>
    </row>
    <row r="63" spans="1:22" ht="47.85" customHeight="1" x14ac:dyDescent="0.25">
      <c r="A63" s="63" t="s">
        <v>127</v>
      </c>
      <c r="B63" s="55" t="s">
        <v>57</v>
      </c>
      <c r="C63" s="60" t="s">
        <v>44</v>
      </c>
      <c r="D63" s="371">
        <v>0</v>
      </c>
      <c r="E63" s="371"/>
      <c r="F63" s="371"/>
      <c r="G63" s="371"/>
      <c r="H63" s="371"/>
      <c r="I63" s="371">
        <v>0</v>
      </c>
      <c r="J63" s="371"/>
      <c r="K63" s="60">
        <v>0</v>
      </c>
      <c r="L63" s="60">
        <v>0</v>
      </c>
      <c r="M63" s="96">
        <v>0</v>
      </c>
      <c r="N63" s="61">
        <v>0</v>
      </c>
      <c r="O63" s="61">
        <v>0</v>
      </c>
      <c r="P63" s="61">
        <v>0</v>
      </c>
      <c r="Q63" s="61">
        <v>0</v>
      </c>
      <c r="R63" s="60">
        <v>0</v>
      </c>
      <c r="S63" s="62">
        <v>0</v>
      </c>
      <c r="T63" s="261"/>
      <c r="U63" s="261"/>
      <c r="V63" s="261"/>
    </row>
    <row r="64" spans="1:22" ht="47.85" customHeight="1" x14ac:dyDescent="0.25">
      <c r="A64" s="63" t="s">
        <v>128</v>
      </c>
      <c r="B64" s="55" t="s">
        <v>58</v>
      </c>
      <c r="C64" s="60" t="s">
        <v>44</v>
      </c>
      <c r="D64" s="371">
        <v>0</v>
      </c>
      <c r="E64" s="371"/>
      <c r="F64" s="371"/>
      <c r="G64" s="371"/>
      <c r="H64" s="371"/>
      <c r="I64" s="371">
        <v>0</v>
      </c>
      <c r="J64" s="371"/>
      <c r="K64" s="60">
        <v>0</v>
      </c>
      <c r="L64" s="60">
        <v>0</v>
      </c>
      <c r="M64" s="96">
        <v>0</v>
      </c>
      <c r="N64" s="61">
        <v>0</v>
      </c>
      <c r="O64" s="61">
        <v>0</v>
      </c>
      <c r="P64" s="61">
        <v>0</v>
      </c>
      <c r="Q64" s="61">
        <v>0</v>
      </c>
      <c r="R64" s="60">
        <v>0</v>
      </c>
      <c r="S64" s="62">
        <v>0</v>
      </c>
      <c r="T64" s="261"/>
      <c r="U64" s="261"/>
      <c r="V64" s="261"/>
    </row>
    <row r="65" spans="1:22" ht="48.75" customHeight="1" x14ac:dyDescent="0.25">
      <c r="A65" s="63" t="s">
        <v>129</v>
      </c>
      <c r="B65" s="55" t="s">
        <v>59</v>
      </c>
      <c r="C65" s="60" t="s">
        <v>44</v>
      </c>
      <c r="D65" s="371">
        <v>0</v>
      </c>
      <c r="E65" s="371"/>
      <c r="F65" s="371"/>
      <c r="G65" s="371"/>
      <c r="H65" s="371"/>
      <c r="I65" s="371">
        <v>0</v>
      </c>
      <c r="J65" s="371"/>
      <c r="K65" s="60">
        <v>0</v>
      </c>
      <c r="L65" s="60">
        <v>0</v>
      </c>
      <c r="M65" s="96">
        <v>0</v>
      </c>
      <c r="N65" s="61">
        <v>0</v>
      </c>
      <c r="O65" s="61">
        <v>0</v>
      </c>
      <c r="P65" s="61">
        <v>0</v>
      </c>
      <c r="Q65" s="61">
        <v>0</v>
      </c>
      <c r="R65" s="60">
        <v>0</v>
      </c>
      <c r="S65" s="62">
        <v>0</v>
      </c>
      <c r="T65" s="261"/>
      <c r="U65" s="261"/>
      <c r="V65" s="261"/>
    </row>
    <row r="66" spans="1:22" ht="49.15" customHeight="1" x14ac:dyDescent="0.25">
      <c r="A66" s="63" t="s">
        <v>130</v>
      </c>
      <c r="B66" s="55" t="s">
        <v>60</v>
      </c>
      <c r="C66" s="60" t="s">
        <v>44</v>
      </c>
      <c r="D66" s="371">
        <v>0</v>
      </c>
      <c r="E66" s="371"/>
      <c r="F66" s="371"/>
      <c r="G66" s="371"/>
      <c r="H66" s="371"/>
      <c r="I66" s="371">
        <v>0</v>
      </c>
      <c r="J66" s="371"/>
      <c r="K66" s="60">
        <v>0</v>
      </c>
      <c r="L66" s="60">
        <v>0</v>
      </c>
      <c r="M66" s="96">
        <v>0</v>
      </c>
      <c r="N66" s="61">
        <v>0</v>
      </c>
      <c r="O66" s="61">
        <v>0</v>
      </c>
      <c r="P66" s="61">
        <v>0</v>
      </c>
      <c r="Q66" s="61">
        <v>0</v>
      </c>
      <c r="R66" s="60">
        <v>0</v>
      </c>
      <c r="S66" s="62">
        <v>0</v>
      </c>
      <c r="T66" s="261"/>
      <c r="U66" s="261"/>
      <c r="V66" s="261"/>
    </row>
    <row r="67" spans="1:22" ht="49.15" customHeight="1" x14ac:dyDescent="0.25">
      <c r="A67" s="63" t="s">
        <v>131</v>
      </c>
      <c r="B67" s="55" t="s">
        <v>61</v>
      </c>
      <c r="C67" s="60" t="s">
        <v>44</v>
      </c>
      <c r="D67" s="371">
        <v>0</v>
      </c>
      <c r="E67" s="371"/>
      <c r="F67" s="371"/>
      <c r="G67" s="371"/>
      <c r="H67" s="371"/>
      <c r="I67" s="371">
        <v>0</v>
      </c>
      <c r="J67" s="371"/>
      <c r="K67" s="60">
        <v>0</v>
      </c>
      <c r="L67" s="60">
        <v>0</v>
      </c>
      <c r="M67" s="96">
        <v>0</v>
      </c>
      <c r="N67" s="61">
        <v>0</v>
      </c>
      <c r="O67" s="61">
        <v>0</v>
      </c>
      <c r="P67" s="61">
        <v>0</v>
      </c>
      <c r="Q67" s="61">
        <v>0</v>
      </c>
      <c r="R67" s="60">
        <v>0</v>
      </c>
      <c r="S67" s="62">
        <v>0</v>
      </c>
      <c r="T67" s="261"/>
      <c r="U67" s="261"/>
      <c r="V67" s="261"/>
    </row>
    <row r="68" spans="1:22" ht="49.15" customHeight="1" x14ac:dyDescent="0.25">
      <c r="A68" s="63" t="s">
        <v>132</v>
      </c>
      <c r="B68" s="55" t="s">
        <v>62</v>
      </c>
      <c r="C68" s="60" t="s">
        <v>44</v>
      </c>
      <c r="D68" s="371">
        <v>0</v>
      </c>
      <c r="E68" s="371"/>
      <c r="F68" s="371"/>
      <c r="G68" s="371"/>
      <c r="H68" s="371"/>
      <c r="I68" s="371">
        <v>0</v>
      </c>
      <c r="J68" s="371"/>
      <c r="K68" s="60">
        <v>0</v>
      </c>
      <c r="L68" s="60">
        <v>0</v>
      </c>
      <c r="M68" s="96">
        <v>0</v>
      </c>
      <c r="N68" s="61">
        <v>0</v>
      </c>
      <c r="O68" s="61">
        <v>0</v>
      </c>
      <c r="P68" s="61">
        <v>0</v>
      </c>
      <c r="Q68" s="61">
        <v>0</v>
      </c>
      <c r="R68" s="60">
        <v>0</v>
      </c>
      <c r="S68" s="62">
        <v>0</v>
      </c>
      <c r="T68" s="261"/>
      <c r="U68" s="261"/>
      <c r="V68" s="261"/>
    </row>
    <row r="69" spans="1:22" ht="88.5" customHeight="1" x14ac:dyDescent="0.25">
      <c r="A69" s="63" t="s">
        <v>133</v>
      </c>
      <c r="B69" s="55" t="s">
        <v>63</v>
      </c>
      <c r="C69" s="60" t="s">
        <v>44</v>
      </c>
      <c r="D69" s="371">
        <v>0</v>
      </c>
      <c r="E69" s="371"/>
      <c r="F69" s="371"/>
      <c r="G69" s="371"/>
      <c r="H69" s="371"/>
      <c r="I69" s="371">
        <v>0</v>
      </c>
      <c r="J69" s="371"/>
      <c r="K69" s="60">
        <v>0</v>
      </c>
      <c r="L69" s="60">
        <v>0</v>
      </c>
      <c r="M69" s="96">
        <v>0</v>
      </c>
      <c r="N69" s="61">
        <v>0</v>
      </c>
      <c r="O69" s="61">
        <v>0</v>
      </c>
      <c r="P69" s="61">
        <v>0</v>
      </c>
      <c r="Q69" s="61">
        <v>0</v>
      </c>
      <c r="R69" s="60">
        <v>0</v>
      </c>
      <c r="S69" s="62">
        <v>0</v>
      </c>
      <c r="T69" s="261"/>
      <c r="U69" s="261"/>
      <c r="V69" s="261"/>
    </row>
    <row r="70" spans="1:22" ht="62.25" customHeight="1" x14ac:dyDescent="0.25">
      <c r="A70" s="63" t="s">
        <v>134</v>
      </c>
      <c r="B70" s="55" t="s">
        <v>64</v>
      </c>
      <c r="C70" s="60" t="s">
        <v>44</v>
      </c>
      <c r="D70" s="371">
        <v>0</v>
      </c>
      <c r="E70" s="371"/>
      <c r="F70" s="371"/>
      <c r="G70" s="371"/>
      <c r="H70" s="371"/>
      <c r="I70" s="371">
        <v>0</v>
      </c>
      <c r="J70" s="371"/>
      <c r="K70" s="60">
        <v>0</v>
      </c>
      <c r="L70" s="60">
        <v>0</v>
      </c>
      <c r="M70" s="96">
        <v>0</v>
      </c>
      <c r="N70" s="61">
        <v>0</v>
      </c>
      <c r="O70" s="61">
        <v>0</v>
      </c>
      <c r="P70" s="61">
        <v>0</v>
      </c>
      <c r="Q70" s="61">
        <v>0</v>
      </c>
      <c r="R70" s="60">
        <v>0</v>
      </c>
      <c r="S70" s="62">
        <v>0</v>
      </c>
      <c r="T70" s="261"/>
      <c r="U70" s="261"/>
      <c r="V70" s="261"/>
    </row>
    <row r="71" spans="1:22" ht="28.15" customHeight="1" x14ac:dyDescent="0.25">
      <c r="A71" s="64" t="s">
        <v>65</v>
      </c>
      <c r="B71" s="372" t="s">
        <v>66</v>
      </c>
      <c r="C71" s="372"/>
      <c r="D71" s="373">
        <v>0</v>
      </c>
      <c r="E71" s="373"/>
      <c r="F71" s="373"/>
      <c r="G71" s="373"/>
      <c r="H71" s="373"/>
      <c r="I71" s="373">
        <v>0</v>
      </c>
      <c r="J71" s="373"/>
      <c r="K71" s="65">
        <v>0</v>
      </c>
      <c r="L71" s="65">
        <v>0</v>
      </c>
      <c r="M71" s="97">
        <v>0</v>
      </c>
      <c r="N71" s="66">
        <v>0</v>
      </c>
      <c r="O71" s="66">
        <v>0</v>
      </c>
      <c r="P71" s="66">
        <v>0</v>
      </c>
      <c r="Q71" s="66">
        <v>0</v>
      </c>
      <c r="R71" s="65">
        <v>0</v>
      </c>
      <c r="S71" s="67">
        <v>0</v>
      </c>
      <c r="T71" s="261"/>
      <c r="U71" s="261"/>
      <c r="V71" s="261"/>
    </row>
    <row r="72" spans="1:22" ht="34.15" customHeight="1" x14ac:dyDescent="0.25">
      <c r="A72" s="63" t="s">
        <v>135</v>
      </c>
      <c r="B72" s="55" t="s">
        <v>67</v>
      </c>
      <c r="C72" s="60" t="s">
        <v>44</v>
      </c>
      <c r="D72" s="371">
        <v>0</v>
      </c>
      <c r="E72" s="371"/>
      <c r="F72" s="371"/>
      <c r="G72" s="371"/>
      <c r="H72" s="371"/>
      <c r="I72" s="371">
        <v>0</v>
      </c>
      <c r="J72" s="371"/>
      <c r="K72" s="60">
        <v>0</v>
      </c>
      <c r="L72" s="60">
        <v>0</v>
      </c>
      <c r="M72" s="96">
        <v>0</v>
      </c>
      <c r="N72" s="61">
        <v>0</v>
      </c>
      <c r="O72" s="61">
        <v>0</v>
      </c>
      <c r="P72" s="61">
        <v>0</v>
      </c>
      <c r="Q72" s="61">
        <v>0</v>
      </c>
      <c r="R72" s="60">
        <v>0</v>
      </c>
      <c r="S72" s="62">
        <v>0</v>
      </c>
      <c r="T72" s="261"/>
      <c r="U72" s="261"/>
      <c r="V72" s="261"/>
    </row>
    <row r="73" spans="1:22" ht="32.85" customHeight="1" x14ac:dyDescent="0.25">
      <c r="A73" s="63" t="s">
        <v>136</v>
      </c>
      <c r="B73" s="55" t="s">
        <v>68</v>
      </c>
      <c r="C73" s="60" t="s">
        <v>44</v>
      </c>
      <c r="D73" s="371">
        <v>0</v>
      </c>
      <c r="E73" s="371"/>
      <c r="F73" s="371"/>
      <c r="G73" s="371"/>
      <c r="H73" s="371"/>
      <c r="I73" s="371">
        <v>0</v>
      </c>
      <c r="J73" s="371"/>
      <c r="K73" s="60">
        <v>0</v>
      </c>
      <c r="L73" s="60">
        <v>0</v>
      </c>
      <c r="M73" s="96">
        <v>0</v>
      </c>
      <c r="N73" s="61">
        <v>0</v>
      </c>
      <c r="O73" s="61">
        <v>0</v>
      </c>
      <c r="P73" s="61">
        <v>0</v>
      </c>
      <c r="Q73" s="61">
        <v>0</v>
      </c>
      <c r="R73" s="60">
        <v>0</v>
      </c>
      <c r="S73" s="62">
        <v>0</v>
      </c>
      <c r="T73" s="261"/>
      <c r="U73" s="261"/>
      <c r="V73" s="261"/>
    </row>
    <row r="74" spans="1:22" ht="70.5" customHeight="1" x14ac:dyDescent="0.25">
      <c r="A74" s="63" t="s">
        <v>137</v>
      </c>
      <c r="B74" s="55" t="s">
        <v>69</v>
      </c>
      <c r="C74" s="60" t="s">
        <v>44</v>
      </c>
      <c r="D74" s="371">
        <v>0</v>
      </c>
      <c r="E74" s="371"/>
      <c r="F74" s="371"/>
      <c r="G74" s="371"/>
      <c r="H74" s="371"/>
      <c r="I74" s="371">
        <v>0</v>
      </c>
      <c r="J74" s="371"/>
      <c r="K74" s="60">
        <v>0</v>
      </c>
      <c r="L74" s="60">
        <v>0</v>
      </c>
      <c r="M74" s="96">
        <v>0</v>
      </c>
      <c r="N74" s="61">
        <v>0</v>
      </c>
      <c r="O74" s="61">
        <v>0</v>
      </c>
      <c r="P74" s="61">
        <v>0</v>
      </c>
      <c r="Q74" s="61">
        <v>0</v>
      </c>
      <c r="R74" s="60">
        <v>0</v>
      </c>
      <c r="S74" s="62">
        <v>0</v>
      </c>
      <c r="T74" s="261"/>
      <c r="U74" s="261"/>
      <c r="V74" s="261"/>
    </row>
    <row r="75" spans="1:22" ht="39.950000000000003" customHeight="1" x14ac:dyDescent="0.25">
      <c r="A75" s="68" t="s">
        <v>70</v>
      </c>
      <c r="B75" s="432" t="s">
        <v>174</v>
      </c>
      <c r="C75" s="432"/>
      <c r="D75" s="433">
        <v>0</v>
      </c>
      <c r="E75" s="433"/>
      <c r="F75" s="433"/>
      <c r="G75" s="433"/>
      <c r="H75" s="433"/>
      <c r="I75" s="433">
        <v>0</v>
      </c>
      <c r="J75" s="433"/>
      <c r="K75" s="40">
        <v>0</v>
      </c>
      <c r="L75" s="40">
        <v>0</v>
      </c>
      <c r="M75" s="94">
        <v>0</v>
      </c>
      <c r="N75" s="41">
        <v>0</v>
      </c>
      <c r="O75" s="41">
        <v>0</v>
      </c>
      <c r="P75" s="41">
        <v>0</v>
      </c>
      <c r="Q75" s="41">
        <v>0</v>
      </c>
      <c r="R75" s="40">
        <v>0</v>
      </c>
      <c r="S75" s="43">
        <v>0</v>
      </c>
      <c r="T75" s="261"/>
      <c r="U75" s="261"/>
      <c r="V75" s="261"/>
    </row>
    <row r="76" spans="1:22" ht="28.9" customHeight="1" x14ac:dyDescent="0.25">
      <c r="A76" s="68"/>
      <c r="B76" s="262" t="s">
        <v>71</v>
      </c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4"/>
      <c r="T76" s="8"/>
      <c r="U76" s="8"/>
      <c r="V76" s="8"/>
    </row>
    <row r="77" spans="1:22" ht="47.85" customHeight="1" x14ac:dyDescent="0.25">
      <c r="A77" s="64" t="s">
        <v>72</v>
      </c>
      <c r="B77" s="372" t="s">
        <v>73</v>
      </c>
      <c r="C77" s="372"/>
      <c r="D77" s="373">
        <v>0</v>
      </c>
      <c r="E77" s="373"/>
      <c r="F77" s="373"/>
      <c r="G77" s="373"/>
      <c r="H77" s="373"/>
      <c r="I77" s="373">
        <v>0</v>
      </c>
      <c r="J77" s="373"/>
      <c r="K77" s="65">
        <v>0</v>
      </c>
      <c r="L77" s="65">
        <v>0</v>
      </c>
      <c r="M77" s="97">
        <v>0</v>
      </c>
      <c r="N77" s="66">
        <v>0</v>
      </c>
      <c r="O77" s="66">
        <v>0</v>
      </c>
      <c r="P77" s="66">
        <v>0</v>
      </c>
      <c r="Q77" s="66">
        <v>0</v>
      </c>
      <c r="R77" s="65">
        <v>0</v>
      </c>
      <c r="S77" s="67">
        <v>0</v>
      </c>
      <c r="T77" s="261"/>
      <c r="U77" s="261"/>
      <c r="V77" s="261"/>
    </row>
    <row r="78" spans="1:22" ht="55.7" customHeight="1" x14ac:dyDescent="0.25">
      <c r="A78" s="63" t="s">
        <v>138</v>
      </c>
      <c r="B78" s="55" t="s">
        <v>74</v>
      </c>
      <c r="C78" s="60" t="s">
        <v>44</v>
      </c>
      <c r="D78" s="371">
        <v>0</v>
      </c>
      <c r="E78" s="371"/>
      <c r="F78" s="371"/>
      <c r="G78" s="371"/>
      <c r="H78" s="371"/>
      <c r="I78" s="371">
        <v>0</v>
      </c>
      <c r="J78" s="371"/>
      <c r="K78" s="60">
        <v>0</v>
      </c>
      <c r="L78" s="60">
        <v>0</v>
      </c>
      <c r="M78" s="96">
        <v>0</v>
      </c>
      <c r="N78" s="61">
        <v>0</v>
      </c>
      <c r="O78" s="61">
        <v>0</v>
      </c>
      <c r="P78" s="61">
        <v>0</v>
      </c>
      <c r="Q78" s="61">
        <v>0</v>
      </c>
      <c r="R78" s="60">
        <v>0</v>
      </c>
      <c r="S78" s="62">
        <v>0</v>
      </c>
      <c r="T78" s="261"/>
      <c r="U78" s="261"/>
      <c r="V78" s="261"/>
    </row>
    <row r="79" spans="1:22" ht="51.75" customHeight="1" x14ac:dyDescent="0.25">
      <c r="A79" s="63" t="s">
        <v>139</v>
      </c>
      <c r="B79" s="55" t="s">
        <v>75</v>
      </c>
      <c r="C79" s="60" t="s">
        <v>44</v>
      </c>
      <c r="D79" s="371">
        <v>0</v>
      </c>
      <c r="E79" s="371"/>
      <c r="F79" s="371"/>
      <c r="G79" s="371"/>
      <c r="H79" s="371"/>
      <c r="I79" s="371">
        <v>0</v>
      </c>
      <c r="J79" s="371"/>
      <c r="K79" s="60">
        <v>0</v>
      </c>
      <c r="L79" s="60">
        <v>0</v>
      </c>
      <c r="M79" s="96">
        <v>0</v>
      </c>
      <c r="N79" s="61">
        <v>0</v>
      </c>
      <c r="O79" s="61">
        <v>0</v>
      </c>
      <c r="P79" s="61">
        <v>0</v>
      </c>
      <c r="Q79" s="61">
        <v>0</v>
      </c>
      <c r="R79" s="60">
        <v>0</v>
      </c>
      <c r="S79" s="62">
        <v>0</v>
      </c>
      <c r="T79" s="261"/>
      <c r="U79" s="261"/>
      <c r="V79" s="261"/>
    </row>
    <row r="80" spans="1:22" ht="58.9" customHeight="1" x14ac:dyDescent="0.25">
      <c r="A80" s="64" t="s">
        <v>76</v>
      </c>
      <c r="B80" s="372" t="s">
        <v>77</v>
      </c>
      <c r="C80" s="372"/>
      <c r="D80" s="373">
        <v>0</v>
      </c>
      <c r="E80" s="373"/>
      <c r="F80" s="373"/>
      <c r="G80" s="373"/>
      <c r="H80" s="373"/>
      <c r="I80" s="373">
        <v>0</v>
      </c>
      <c r="J80" s="373"/>
      <c r="K80" s="65">
        <v>0</v>
      </c>
      <c r="L80" s="65">
        <v>0</v>
      </c>
      <c r="M80" s="97">
        <v>0</v>
      </c>
      <c r="N80" s="66">
        <v>0</v>
      </c>
      <c r="O80" s="66">
        <v>0</v>
      </c>
      <c r="P80" s="66">
        <v>0</v>
      </c>
      <c r="Q80" s="66">
        <v>0</v>
      </c>
      <c r="R80" s="65">
        <v>0</v>
      </c>
      <c r="S80" s="67">
        <v>0</v>
      </c>
      <c r="T80" s="261"/>
      <c r="U80" s="261"/>
      <c r="V80" s="261"/>
    </row>
    <row r="81" spans="1:22" ht="41.25" customHeight="1" x14ac:dyDescent="0.25">
      <c r="A81" s="63" t="s">
        <v>140</v>
      </c>
      <c r="B81" s="55" t="s">
        <v>78</v>
      </c>
      <c r="C81" s="60" t="s">
        <v>44</v>
      </c>
      <c r="D81" s="371">
        <v>0</v>
      </c>
      <c r="E81" s="371"/>
      <c r="F81" s="371"/>
      <c r="G81" s="371"/>
      <c r="H81" s="371"/>
      <c r="I81" s="371">
        <v>0</v>
      </c>
      <c r="J81" s="371"/>
      <c r="K81" s="60">
        <v>0</v>
      </c>
      <c r="L81" s="60">
        <v>0</v>
      </c>
      <c r="M81" s="96">
        <v>0</v>
      </c>
      <c r="N81" s="61">
        <v>0</v>
      </c>
      <c r="O81" s="61">
        <v>0</v>
      </c>
      <c r="P81" s="61">
        <v>0</v>
      </c>
      <c r="Q81" s="61">
        <v>0</v>
      </c>
      <c r="R81" s="60">
        <v>0</v>
      </c>
      <c r="S81" s="62">
        <v>0</v>
      </c>
      <c r="T81" s="261"/>
      <c r="U81" s="261"/>
      <c r="V81" s="261"/>
    </row>
    <row r="82" spans="1:22" ht="62.85" customHeight="1" x14ac:dyDescent="0.25">
      <c r="A82" s="63" t="s">
        <v>141</v>
      </c>
      <c r="B82" s="55" t="s">
        <v>79</v>
      </c>
      <c r="C82" s="60" t="s">
        <v>44</v>
      </c>
      <c r="D82" s="371">
        <v>0</v>
      </c>
      <c r="E82" s="371"/>
      <c r="F82" s="371"/>
      <c r="G82" s="371"/>
      <c r="H82" s="371"/>
      <c r="I82" s="371">
        <v>0</v>
      </c>
      <c r="J82" s="371"/>
      <c r="K82" s="60">
        <v>0</v>
      </c>
      <c r="L82" s="60">
        <v>0</v>
      </c>
      <c r="M82" s="96">
        <v>0</v>
      </c>
      <c r="N82" s="61">
        <v>0</v>
      </c>
      <c r="O82" s="61">
        <v>0</v>
      </c>
      <c r="P82" s="61">
        <v>0</v>
      </c>
      <c r="Q82" s="61">
        <v>0</v>
      </c>
      <c r="R82" s="60">
        <v>0</v>
      </c>
      <c r="S82" s="62">
        <v>0</v>
      </c>
      <c r="T82" s="261"/>
      <c r="U82" s="261"/>
      <c r="V82" s="261"/>
    </row>
    <row r="83" spans="1:22" ht="36.6" customHeight="1" x14ac:dyDescent="0.25">
      <c r="A83" s="64" t="s">
        <v>80</v>
      </c>
      <c r="B83" s="372" t="s">
        <v>81</v>
      </c>
      <c r="C83" s="372"/>
      <c r="D83" s="373">
        <v>0</v>
      </c>
      <c r="E83" s="373"/>
      <c r="F83" s="373"/>
      <c r="G83" s="373"/>
      <c r="H83" s="373"/>
      <c r="I83" s="373">
        <v>0</v>
      </c>
      <c r="J83" s="373"/>
      <c r="K83" s="65">
        <v>0</v>
      </c>
      <c r="L83" s="65">
        <v>0</v>
      </c>
      <c r="M83" s="97">
        <v>0</v>
      </c>
      <c r="N83" s="66">
        <v>0</v>
      </c>
      <c r="O83" s="66">
        <v>0</v>
      </c>
      <c r="P83" s="66">
        <v>0</v>
      </c>
      <c r="Q83" s="66">
        <v>0</v>
      </c>
      <c r="R83" s="65">
        <v>0</v>
      </c>
      <c r="S83" s="67">
        <v>0</v>
      </c>
      <c r="T83" s="261"/>
      <c r="U83" s="261"/>
      <c r="V83" s="261"/>
    </row>
    <row r="84" spans="1:22" ht="39.950000000000003" customHeight="1" thickBot="1" x14ac:dyDescent="0.3">
      <c r="A84" s="69" t="s">
        <v>142</v>
      </c>
      <c r="B84" s="57" t="s">
        <v>82</v>
      </c>
      <c r="C84" s="70" t="s">
        <v>44</v>
      </c>
      <c r="D84" s="367">
        <v>0</v>
      </c>
      <c r="E84" s="367"/>
      <c r="F84" s="367"/>
      <c r="G84" s="367"/>
      <c r="H84" s="367"/>
      <c r="I84" s="367">
        <v>0</v>
      </c>
      <c r="J84" s="367"/>
      <c r="K84" s="70">
        <v>0</v>
      </c>
      <c r="L84" s="70">
        <v>0</v>
      </c>
      <c r="M84" s="98">
        <v>0</v>
      </c>
      <c r="N84" s="71">
        <v>0</v>
      </c>
      <c r="O84" s="71">
        <v>0</v>
      </c>
      <c r="P84" s="71">
        <v>0</v>
      </c>
      <c r="Q84" s="71">
        <v>0</v>
      </c>
      <c r="R84" s="70">
        <v>0</v>
      </c>
      <c r="S84" s="72">
        <v>0</v>
      </c>
      <c r="T84" s="261"/>
      <c r="U84" s="261"/>
      <c r="V84" s="261"/>
    </row>
    <row r="85" spans="1:22" ht="15.75" x14ac:dyDescent="0.25">
      <c r="A85" s="339" t="s">
        <v>83</v>
      </c>
      <c r="B85" s="419" t="s">
        <v>175</v>
      </c>
      <c r="C85" s="419"/>
      <c r="D85" s="422">
        <f>SUM(G86:H91)</f>
        <v>410730.85800000001</v>
      </c>
      <c r="E85" s="422"/>
      <c r="F85" s="422"/>
      <c r="G85" s="422"/>
      <c r="H85" s="422"/>
      <c r="I85" s="423">
        <f>SUM(I86:J91)</f>
        <v>1275</v>
      </c>
      <c r="J85" s="424"/>
      <c r="K85" s="425">
        <f>SUM(L86:L91)</f>
        <v>9118.9</v>
      </c>
      <c r="L85" s="425"/>
      <c r="M85" s="426">
        <f>N85+O85+P85+Q85+R85+S85</f>
        <v>400336.95799999998</v>
      </c>
      <c r="N85" s="343">
        <f>N95+N101</f>
        <v>93619.5</v>
      </c>
      <c r="O85" s="343">
        <f>O95+O101</f>
        <v>115254.258</v>
      </c>
      <c r="P85" s="343">
        <f>P95+P101</f>
        <v>95731.6</v>
      </c>
      <c r="Q85" s="406">
        <f>Q95+Q101</f>
        <v>95731.6</v>
      </c>
      <c r="R85" s="409">
        <f t="shared" ref="R85:S85" si="3">R95+R101</f>
        <v>0</v>
      </c>
      <c r="S85" s="412">
        <f t="shared" si="3"/>
        <v>0</v>
      </c>
      <c r="T85" s="261"/>
      <c r="U85" s="261"/>
      <c r="V85" s="261"/>
    </row>
    <row r="86" spans="1:22" ht="15.75" x14ac:dyDescent="0.25">
      <c r="A86" s="340"/>
      <c r="B86" s="420"/>
      <c r="C86" s="420"/>
      <c r="D86" s="390">
        <v>2023</v>
      </c>
      <c r="E86" s="390"/>
      <c r="F86" s="390"/>
      <c r="G86" s="346">
        <f>I86+L86+N85</f>
        <v>103568.3</v>
      </c>
      <c r="H86" s="346"/>
      <c r="I86" s="430">
        <v>1275</v>
      </c>
      <c r="J86" s="431"/>
      <c r="K86" s="73">
        <v>2023</v>
      </c>
      <c r="L86" s="74">
        <f>L97+L102</f>
        <v>8673.7999999999993</v>
      </c>
      <c r="M86" s="427"/>
      <c r="N86" s="336"/>
      <c r="O86" s="336"/>
      <c r="P86" s="336"/>
      <c r="Q86" s="407"/>
      <c r="R86" s="410"/>
      <c r="S86" s="413"/>
      <c r="T86" s="261"/>
      <c r="U86" s="261"/>
      <c r="V86" s="261"/>
    </row>
    <row r="87" spans="1:22" ht="15.75" x14ac:dyDescent="0.25">
      <c r="A87" s="340"/>
      <c r="B87" s="420"/>
      <c r="C87" s="420"/>
      <c r="D87" s="390">
        <v>2024</v>
      </c>
      <c r="E87" s="390"/>
      <c r="F87" s="390"/>
      <c r="G87" s="310">
        <f>I87+L87+O85</f>
        <v>115396.85800000001</v>
      </c>
      <c r="H87" s="310"/>
      <c r="I87" s="336"/>
      <c r="J87" s="336"/>
      <c r="K87" s="73">
        <v>2024</v>
      </c>
      <c r="L87" s="74">
        <v>142.6</v>
      </c>
      <c r="M87" s="427"/>
      <c r="N87" s="336"/>
      <c r="O87" s="336"/>
      <c r="P87" s="336"/>
      <c r="Q87" s="407"/>
      <c r="R87" s="410"/>
      <c r="S87" s="413"/>
      <c r="T87" s="261"/>
      <c r="U87" s="261"/>
      <c r="V87" s="261"/>
    </row>
    <row r="88" spans="1:22" ht="15.75" x14ac:dyDescent="0.25">
      <c r="A88" s="340"/>
      <c r="B88" s="420"/>
      <c r="C88" s="420"/>
      <c r="D88" s="390">
        <v>2025</v>
      </c>
      <c r="E88" s="390"/>
      <c r="F88" s="390"/>
      <c r="G88" s="310">
        <f>I88+L88+P85</f>
        <v>95879.900000000009</v>
      </c>
      <c r="H88" s="310"/>
      <c r="I88" s="344"/>
      <c r="J88" s="344"/>
      <c r="K88" s="73">
        <v>2025</v>
      </c>
      <c r="L88" s="51">
        <v>148.30000000000001</v>
      </c>
      <c r="M88" s="427"/>
      <c r="N88" s="336"/>
      <c r="O88" s="336"/>
      <c r="P88" s="336"/>
      <c r="Q88" s="407"/>
      <c r="R88" s="410"/>
      <c r="S88" s="413"/>
      <c r="T88" s="261"/>
      <c r="U88" s="261"/>
      <c r="V88" s="261"/>
    </row>
    <row r="89" spans="1:22" ht="15.75" x14ac:dyDescent="0.25">
      <c r="A89" s="340"/>
      <c r="B89" s="420"/>
      <c r="C89" s="420"/>
      <c r="D89" s="390">
        <v>2026</v>
      </c>
      <c r="E89" s="390"/>
      <c r="F89" s="390"/>
      <c r="G89" s="429">
        <f>I89+L89+Q85</f>
        <v>95885.8</v>
      </c>
      <c r="H89" s="429"/>
      <c r="I89" s="269"/>
      <c r="J89" s="269"/>
      <c r="K89" s="73">
        <v>2026</v>
      </c>
      <c r="L89" s="51">
        <v>154.19999999999999</v>
      </c>
      <c r="M89" s="427"/>
      <c r="N89" s="336"/>
      <c r="O89" s="336"/>
      <c r="P89" s="336"/>
      <c r="Q89" s="407"/>
      <c r="R89" s="410"/>
      <c r="S89" s="413"/>
      <c r="T89" s="261"/>
      <c r="U89" s="261"/>
      <c r="V89" s="261"/>
    </row>
    <row r="90" spans="1:22" ht="15.75" x14ac:dyDescent="0.25">
      <c r="A90" s="340"/>
      <c r="B90" s="420"/>
      <c r="C90" s="420"/>
      <c r="D90" s="390">
        <v>2027</v>
      </c>
      <c r="E90" s="390"/>
      <c r="F90" s="390"/>
      <c r="G90" s="402">
        <f>I90+L90+R85</f>
        <v>0</v>
      </c>
      <c r="H90" s="402"/>
      <c r="I90" s="371"/>
      <c r="J90" s="371"/>
      <c r="K90" s="55">
        <v>2027</v>
      </c>
      <c r="L90" s="75">
        <v>0</v>
      </c>
      <c r="M90" s="427"/>
      <c r="N90" s="336"/>
      <c r="O90" s="336"/>
      <c r="P90" s="336"/>
      <c r="Q90" s="407"/>
      <c r="R90" s="410"/>
      <c r="S90" s="413"/>
      <c r="T90" s="261"/>
      <c r="U90" s="261"/>
      <c r="V90" s="261"/>
    </row>
    <row r="91" spans="1:22" ht="18.399999999999999" customHeight="1" thickBot="1" x14ac:dyDescent="0.3">
      <c r="A91" s="418"/>
      <c r="B91" s="421"/>
      <c r="C91" s="421"/>
      <c r="D91" s="403">
        <v>2028</v>
      </c>
      <c r="E91" s="403"/>
      <c r="F91" s="403"/>
      <c r="G91" s="404">
        <f>I91+L91+S85</f>
        <v>0</v>
      </c>
      <c r="H91" s="404"/>
      <c r="I91" s="367"/>
      <c r="J91" s="367"/>
      <c r="K91" s="57">
        <v>2028</v>
      </c>
      <c r="L91" s="76">
        <f>L107</f>
        <v>0</v>
      </c>
      <c r="M91" s="428"/>
      <c r="N91" s="405"/>
      <c r="O91" s="405"/>
      <c r="P91" s="405"/>
      <c r="Q91" s="408"/>
      <c r="R91" s="411"/>
      <c r="S91" s="414"/>
      <c r="T91" s="261"/>
      <c r="U91" s="261"/>
      <c r="V91" s="261"/>
    </row>
    <row r="92" spans="1:22" ht="32.1" customHeight="1" x14ac:dyDescent="0.25">
      <c r="A92" s="77"/>
      <c r="B92" s="415" t="s">
        <v>84</v>
      </c>
      <c r="C92" s="416"/>
      <c r="D92" s="416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7"/>
      <c r="T92" s="8"/>
      <c r="U92" s="8"/>
      <c r="V92" s="8"/>
    </row>
    <row r="93" spans="1:22" ht="59.25" customHeight="1" x14ac:dyDescent="0.25">
      <c r="A93" s="64" t="s">
        <v>85</v>
      </c>
      <c r="B93" s="372" t="s">
        <v>86</v>
      </c>
      <c r="C93" s="372"/>
      <c r="D93" s="373">
        <f>D94</f>
        <v>0</v>
      </c>
      <c r="E93" s="373"/>
      <c r="F93" s="373"/>
      <c r="G93" s="373"/>
      <c r="H93" s="373"/>
      <c r="I93" s="373">
        <v>0</v>
      </c>
      <c r="J93" s="373"/>
      <c r="K93" s="65">
        <v>0</v>
      </c>
      <c r="L93" s="65">
        <v>0</v>
      </c>
      <c r="M93" s="99">
        <f>M94</f>
        <v>0</v>
      </c>
      <c r="N93" s="78">
        <f t="shared" ref="N93:O93" si="4">N94</f>
        <v>0</v>
      </c>
      <c r="O93" s="78">
        <f t="shared" si="4"/>
        <v>0</v>
      </c>
      <c r="P93" s="66">
        <v>0</v>
      </c>
      <c r="Q93" s="66">
        <v>0</v>
      </c>
      <c r="R93" s="65">
        <v>0</v>
      </c>
      <c r="S93" s="67">
        <v>0</v>
      </c>
      <c r="T93" s="261"/>
      <c r="U93" s="261"/>
      <c r="V93" s="261"/>
    </row>
    <row r="94" spans="1:22" ht="42" customHeight="1" x14ac:dyDescent="0.25">
      <c r="A94" s="63" t="s">
        <v>143</v>
      </c>
      <c r="B94" s="55" t="s">
        <v>87</v>
      </c>
      <c r="C94" s="60" t="s">
        <v>44</v>
      </c>
      <c r="D94" s="371">
        <v>0</v>
      </c>
      <c r="E94" s="371"/>
      <c r="F94" s="371"/>
      <c r="G94" s="371"/>
      <c r="H94" s="371"/>
      <c r="I94" s="371">
        <v>0</v>
      </c>
      <c r="J94" s="371"/>
      <c r="K94" s="60">
        <v>0</v>
      </c>
      <c r="L94" s="60">
        <v>0</v>
      </c>
      <c r="M94" s="96">
        <v>0</v>
      </c>
      <c r="N94" s="61">
        <v>0</v>
      </c>
      <c r="O94" s="61"/>
      <c r="P94" s="61">
        <v>0</v>
      </c>
      <c r="Q94" s="61">
        <v>0</v>
      </c>
      <c r="R94" s="60">
        <v>0</v>
      </c>
      <c r="S94" s="62">
        <v>0</v>
      </c>
      <c r="T94" s="261"/>
      <c r="U94" s="261"/>
      <c r="V94" s="261"/>
    </row>
    <row r="95" spans="1:22" ht="64.5" customHeight="1" x14ac:dyDescent="0.25">
      <c r="A95" s="64" t="s">
        <v>88</v>
      </c>
      <c r="B95" s="372" t="s">
        <v>89</v>
      </c>
      <c r="C95" s="372"/>
      <c r="D95" s="373">
        <f>D99+D98+D96</f>
        <v>6056.6</v>
      </c>
      <c r="E95" s="373"/>
      <c r="F95" s="373"/>
      <c r="G95" s="373"/>
      <c r="H95" s="373"/>
      <c r="I95" s="373">
        <v>0</v>
      </c>
      <c r="J95" s="373"/>
      <c r="K95" s="65">
        <v>0</v>
      </c>
      <c r="L95" s="65">
        <f>L97</f>
        <v>8541.4</v>
      </c>
      <c r="M95" s="97">
        <f>M99+M98+M96</f>
        <v>6056.6</v>
      </c>
      <c r="N95" s="66">
        <f>N99+N98+N96</f>
        <v>656.6</v>
      </c>
      <c r="O95" s="66">
        <f>O99+O98+O96</f>
        <v>1800</v>
      </c>
      <c r="P95" s="66">
        <f t="shared" ref="P95:S95" si="5">P99+P98+P96</f>
        <v>1800</v>
      </c>
      <c r="Q95" s="79">
        <f>Q99+Q98+Q96</f>
        <v>1800</v>
      </c>
      <c r="R95" s="80">
        <f t="shared" si="5"/>
        <v>0</v>
      </c>
      <c r="S95" s="67">
        <f t="shared" si="5"/>
        <v>0</v>
      </c>
      <c r="T95" s="261"/>
      <c r="U95" s="261"/>
      <c r="V95" s="261"/>
    </row>
    <row r="96" spans="1:22" ht="43.9" customHeight="1" x14ac:dyDescent="0.25">
      <c r="A96" s="63" t="s">
        <v>144</v>
      </c>
      <c r="B96" s="55" t="s">
        <v>90</v>
      </c>
      <c r="C96" s="60" t="s">
        <v>44</v>
      </c>
      <c r="D96" s="371">
        <f>M96</f>
        <v>3000</v>
      </c>
      <c r="E96" s="371"/>
      <c r="F96" s="371"/>
      <c r="G96" s="371"/>
      <c r="H96" s="371"/>
      <c r="I96" s="371">
        <v>0</v>
      </c>
      <c r="J96" s="371"/>
      <c r="K96" s="60">
        <v>0</v>
      </c>
      <c r="L96" s="60">
        <v>0</v>
      </c>
      <c r="M96" s="96">
        <f>N96+O96+P96+Q96+R96+S96</f>
        <v>3000</v>
      </c>
      <c r="N96" s="61">
        <v>0</v>
      </c>
      <c r="O96" s="81">
        <v>1000</v>
      </c>
      <c r="P96" s="81">
        <v>1000</v>
      </c>
      <c r="Q96" s="81">
        <v>1000</v>
      </c>
      <c r="R96" s="82">
        <v>0</v>
      </c>
      <c r="S96" s="62">
        <v>0</v>
      </c>
      <c r="T96" s="261"/>
      <c r="U96" s="261"/>
      <c r="V96" s="261"/>
    </row>
    <row r="97" spans="1:22" ht="43.9" customHeight="1" x14ac:dyDescent="0.25">
      <c r="A97" s="63" t="s">
        <v>144</v>
      </c>
      <c r="B97" s="55" t="s">
        <v>161</v>
      </c>
      <c r="C97" s="60" t="s">
        <v>44</v>
      </c>
      <c r="D97" s="371">
        <f>M97</f>
        <v>0</v>
      </c>
      <c r="E97" s="371"/>
      <c r="F97" s="371"/>
      <c r="G97" s="371"/>
      <c r="H97" s="371"/>
      <c r="I97" s="371">
        <v>0</v>
      </c>
      <c r="J97" s="371"/>
      <c r="K97" s="60">
        <v>0</v>
      </c>
      <c r="L97" s="82">
        <f>0+8541.4</f>
        <v>8541.4</v>
      </c>
      <c r="M97" s="96"/>
      <c r="N97" s="61"/>
      <c r="O97" s="61"/>
      <c r="P97" s="61">
        <v>0</v>
      </c>
      <c r="Q97" s="61">
        <v>0</v>
      </c>
      <c r="R97" s="60">
        <v>0</v>
      </c>
      <c r="S97" s="62">
        <v>0</v>
      </c>
      <c r="T97" s="261"/>
      <c r="U97" s="261"/>
      <c r="V97" s="261"/>
    </row>
    <row r="98" spans="1:22" ht="39" customHeight="1" x14ac:dyDescent="0.25">
      <c r="A98" s="63" t="s">
        <v>145</v>
      </c>
      <c r="B98" s="55" t="s">
        <v>91</v>
      </c>
      <c r="C98" s="60" t="s">
        <v>44</v>
      </c>
      <c r="D98" s="371">
        <f>M98</f>
        <v>3056.6</v>
      </c>
      <c r="E98" s="371"/>
      <c r="F98" s="371"/>
      <c r="G98" s="371"/>
      <c r="H98" s="371"/>
      <c r="I98" s="371">
        <v>0</v>
      </c>
      <c r="J98" s="371"/>
      <c r="K98" s="60">
        <v>0</v>
      </c>
      <c r="L98" s="60">
        <v>0</v>
      </c>
      <c r="M98" s="96">
        <f>N98+O98+P98+Q98+R98+S98</f>
        <v>3056.6</v>
      </c>
      <c r="N98" s="73">
        <v>656.6</v>
      </c>
      <c r="O98" s="81">
        <v>800</v>
      </c>
      <c r="P98" s="81">
        <v>800</v>
      </c>
      <c r="Q98" s="61">
        <v>800</v>
      </c>
      <c r="R98" s="60">
        <v>0</v>
      </c>
      <c r="S98" s="62">
        <v>0</v>
      </c>
      <c r="T98" s="261"/>
      <c r="U98" s="261"/>
      <c r="V98" s="261"/>
    </row>
    <row r="99" spans="1:22" ht="58.7" customHeight="1" x14ac:dyDescent="0.25">
      <c r="A99" s="329" t="s">
        <v>146</v>
      </c>
      <c r="B99" s="390" t="s">
        <v>92</v>
      </c>
      <c r="C99" s="371" t="s">
        <v>93</v>
      </c>
      <c r="D99" s="371">
        <f>M99</f>
        <v>0</v>
      </c>
      <c r="E99" s="371"/>
      <c r="F99" s="371"/>
      <c r="G99" s="371"/>
      <c r="H99" s="371"/>
      <c r="I99" s="371">
        <v>0</v>
      </c>
      <c r="J99" s="371"/>
      <c r="K99" s="371">
        <v>0</v>
      </c>
      <c r="L99" s="371">
        <v>0</v>
      </c>
      <c r="M99" s="399">
        <f>N99+O99</f>
        <v>0</v>
      </c>
      <c r="N99" s="269">
        <v>0</v>
      </c>
      <c r="O99" s="269">
        <v>0</v>
      </c>
      <c r="P99" s="269">
        <v>0</v>
      </c>
      <c r="Q99" s="269">
        <v>0</v>
      </c>
      <c r="R99" s="371">
        <v>0</v>
      </c>
      <c r="S99" s="398">
        <v>0</v>
      </c>
      <c r="T99" s="261"/>
      <c r="U99" s="261"/>
      <c r="V99" s="261"/>
    </row>
    <row r="100" spans="1:22" ht="15" hidden="1" customHeight="1" x14ac:dyDescent="0.25">
      <c r="A100" s="329"/>
      <c r="B100" s="390"/>
      <c r="C100" s="371"/>
      <c r="D100" s="371"/>
      <c r="E100" s="371"/>
      <c r="F100" s="371"/>
      <c r="G100" s="371"/>
      <c r="H100" s="371"/>
      <c r="I100" s="371"/>
      <c r="J100" s="371"/>
      <c r="K100" s="371"/>
      <c r="L100" s="371"/>
      <c r="M100" s="399"/>
      <c r="N100" s="269"/>
      <c r="O100" s="269"/>
      <c r="P100" s="269"/>
      <c r="Q100" s="269"/>
      <c r="R100" s="371"/>
      <c r="S100" s="398"/>
      <c r="T100" s="261"/>
      <c r="U100" s="261"/>
      <c r="V100" s="261"/>
    </row>
    <row r="101" spans="1:22" ht="22.7" customHeight="1" x14ac:dyDescent="0.25">
      <c r="A101" s="317" t="s">
        <v>94</v>
      </c>
      <c r="B101" s="372" t="s">
        <v>95</v>
      </c>
      <c r="C101" s="372"/>
      <c r="D101" s="373">
        <f>H102+H103+H104+H105+H106+H107</f>
        <v>397932.85800000001</v>
      </c>
      <c r="E101" s="373"/>
      <c r="F101" s="373"/>
      <c r="G101" s="373"/>
      <c r="H101" s="373"/>
      <c r="I101" s="372">
        <f>I85</f>
        <v>1275</v>
      </c>
      <c r="J101" s="372"/>
      <c r="K101" s="373">
        <f>K85</f>
        <v>9118.9</v>
      </c>
      <c r="L101" s="373"/>
      <c r="M101" s="401">
        <f>N101+O101+P101+Q101+R101+S101</f>
        <v>394280.35800000001</v>
      </c>
      <c r="N101" s="271">
        <f t="shared" ref="N101:S101" si="6">SUM(N108:N133)</f>
        <v>92962.9</v>
      </c>
      <c r="O101" s="271">
        <f>SUM(O108:O133)</f>
        <v>113454.258</v>
      </c>
      <c r="P101" s="271">
        <f>SUM(P108:P133)</f>
        <v>93931.6</v>
      </c>
      <c r="Q101" s="271">
        <f t="shared" si="6"/>
        <v>93931.6</v>
      </c>
      <c r="R101" s="373">
        <f t="shared" si="6"/>
        <v>0</v>
      </c>
      <c r="S101" s="400">
        <f t="shared" si="6"/>
        <v>0</v>
      </c>
      <c r="T101" s="261"/>
      <c r="U101" s="261"/>
      <c r="V101" s="261"/>
    </row>
    <row r="102" spans="1:22" ht="15.75" x14ac:dyDescent="0.25">
      <c r="A102" s="317"/>
      <c r="B102" s="372"/>
      <c r="C102" s="372"/>
      <c r="D102" s="371">
        <v>2023</v>
      </c>
      <c r="E102" s="371"/>
      <c r="F102" s="371"/>
      <c r="G102" s="371"/>
      <c r="H102" s="65">
        <f>I102+L102+N101</f>
        <v>94370.299999999988</v>
      </c>
      <c r="I102" s="373">
        <f>I86</f>
        <v>1275</v>
      </c>
      <c r="J102" s="373"/>
      <c r="K102" s="60">
        <v>2023</v>
      </c>
      <c r="L102" s="65">
        <f>L109+L124</f>
        <v>132.4</v>
      </c>
      <c r="M102" s="401"/>
      <c r="N102" s="271"/>
      <c r="O102" s="271"/>
      <c r="P102" s="271"/>
      <c r="Q102" s="271"/>
      <c r="R102" s="373"/>
      <c r="S102" s="400"/>
      <c r="T102" s="261"/>
      <c r="U102" s="261"/>
      <c r="V102" s="261"/>
    </row>
    <row r="103" spans="1:22" ht="15.75" x14ac:dyDescent="0.25">
      <c r="A103" s="317"/>
      <c r="B103" s="372"/>
      <c r="C103" s="372"/>
      <c r="D103" s="371">
        <v>2024</v>
      </c>
      <c r="E103" s="371"/>
      <c r="F103" s="371"/>
      <c r="G103" s="371"/>
      <c r="H103" s="65">
        <f>I103+L103+O101</f>
        <v>113596.85800000001</v>
      </c>
      <c r="I103" s="373">
        <f>I87</f>
        <v>0</v>
      </c>
      <c r="J103" s="373"/>
      <c r="K103" s="60">
        <v>2024</v>
      </c>
      <c r="L103" s="80">
        <f>H110</f>
        <v>142.6</v>
      </c>
      <c r="M103" s="401"/>
      <c r="N103" s="271"/>
      <c r="O103" s="271"/>
      <c r="P103" s="271"/>
      <c r="Q103" s="271"/>
      <c r="R103" s="373"/>
      <c r="S103" s="400"/>
      <c r="T103" s="261"/>
      <c r="U103" s="261"/>
      <c r="V103" s="261"/>
    </row>
    <row r="104" spans="1:22" ht="15.75" x14ac:dyDescent="0.25">
      <c r="A104" s="317"/>
      <c r="B104" s="372"/>
      <c r="C104" s="372"/>
      <c r="D104" s="371">
        <v>2025</v>
      </c>
      <c r="E104" s="371"/>
      <c r="F104" s="371"/>
      <c r="G104" s="371"/>
      <c r="H104" s="65">
        <f>I104+L104+P101</f>
        <v>94079.900000000009</v>
      </c>
      <c r="I104" s="373">
        <f>I88</f>
        <v>0</v>
      </c>
      <c r="J104" s="373"/>
      <c r="K104" s="60">
        <v>2025</v>
      </c>
      <c r="L104" s="80">
        <f>H111</f>
        <v>148.30000000000001</v>
      </c>
      <c r="M104" s="401"/>
      <c r="N104" s="271"/>
      <c r="O104" s="271"/>
      <c r="P104" s="271"/>
      <c r="Q104" s="271"/>
      <c r="R104" s="373"/>
      <c r="S104" s="400"/>
      <c r="T104" s="261"/>
      <c r="U104" s="261"/>
      <c r="V104" s="261"/>
    </row>
    <row r="105" spans="1:22" ht="15.75" x14ac:dyDescent="0.25">
      <c r="A105" s="317"/>
      <c r="B105" s="372"/>
      <c r="C105" s="372"/>
      <c r="D105" s="371">
        <v>2026</v>
      </c>
      <c r="E105" s="371"/>
      <c r="F105" s="371"/>
      <c r="G105" s="371"/>
      <c r="H105" s="65">
        <f>G89</f>
        <v>95885.8</v>
      </c>
      <c r="I105" s="373"/>
      <c r="J105" s="373"/>
      <c r="K105" s="60">
        <v>2026</v>
      </c>
      <c r="L105" s="80">
        <f>H112</f>
        <v>154.19999999999999</v>
      </c>
      <c r="M105" s="401"/>
      <c r="N105" s="271"/>
      <c r="O105" s="271"/>
      <c r="P105" s="271"/>
      <c r="Q105" s="271"/>
      <c r="R105" s="373"/>
      <c r="S105" s="400"/>
      <c r="T105" s="261"/>
      <c r="U105" s="261"/>
      <c r="V105" s="261"/>
    </row>
    <row r="106" spans="1:22" ht="15.75" x14ac:dyDescent="0.25">
      <c r="A106" s="317"/>
      <c r="B106" s="372"/>
      <c r="C106" s="372"/>
      <c r="D106" s="371">
        <v>2027</v>
      </c>
      <c r="E106" s="371"/>
      <c r="F106" s="371"/>
      <c r="G106" s="371"/>
      <c r="H106" s="65">
        <f>L106+R101</f>
        <v>0</v>
      </c>
      <c r="I106" s="373"/>
      <c r="J106" s="373"/>
      <c r="K106" s="60">
        <v>2027</v>
      </c>
      <c r="L106" s="80">
        <f>L113</f>
        <v>0</v>
      </c>
      <c r="M106" s="401"/>
      <c r="N106" s="271"/>
      <c r="O106" s="271"/>
      <c r="P106" s="271"/>
      <c r="Q106" s="271"/>
      <c r="R106" s="373"/>
      <c r="S106" s="400"/>
      <c r="T106" s="261"/>
      <c r="U106" s="261"/>
      <c r="V106" s="261"/>
    </row>
    <row r="107" spans="1:22" ht="15.75" x14ac:dyDescent="0.25">
      <c r="A107" s="317"/>
      <c r="B107" s="372"/>
      <c r="C107" s="372"/>
      <c r="D107" s="371">
        <v>2028</v>
      </c>
      <c r="E107" s="371"/>
      <c r="F107" s="371"/>
      <c r="G107" s="371"/>
      <c r="H107" s="65">
        <f>L107+S101</f>
        <v>0</v>
      </c>
      <c r="I107" s="373"/>
      <c r="J107" s="373"/>
      <c r="K107" s="60">
        <v>2028</v>
      </c>
      <c r="L107" s="80">
        <f>H114</f>
        <v>0</v>
      </c>
      <c r="M107" s="401"/>
      <c r="N107" s="271"/>
      <c r="O107" s="271"/>
      <c r="P107" s="271"/>
      <c r="Q107" s="271"/>
      <c r="R107" s="373"/>
      <c r="S107" s="400"/>
      <c r="T107" s="261"/>
      <c r="U107" s="261"/>
      <c r="V107" s="261"/>
    </row>
    <row r="108" spans="1:22" ht="24.2" customHeight="1" x14ac:dyDescent="0.25">
      <c r="A108" s="329" t="s">
        <v>147</v>
      </c>
      <c r="B108" s="390" t="s">
        <v>96</v>
      </c>
      <c r="C108" s="371" t="s">
        <v>44</v>
      </c>
      <c r="D108" s="371">
        <f>H109+H110+H111+H112+H113+H114</f>
        <v>577.5</v>
      </c>
      <c r="E108" s="371"/>
      <c r="F108" s="371"/>
      <c r="G108" s="371"/>
      <c r="H108" s="371"/>
      <c r="I108" s="371">
        <v>0</v>
      </c>
      <c r="J108" s="371"/>
      <c r="K108" s="371">
        <f>L109+L110+L111+L112+L113+L114</f>
        <v>577.5</v>
      </c>
      <c r="L108" s="371"/>
      <c r="M108" s="399">
        <v>0</v>
      </c>
      <c r="N108" s="269">
        <v>0</v>
      </c>
      <c r="O108" s="269">
        <v>0</v>
      </c>
      <c r="P108" s="269">
        <v>0</v>
      </c>
      <c r="Q108" s="269">
        <v>0</v>
      </c>
      <c r="R108" s="371">
        <v>0</v>
      </c>
      <c r="S108" s="398">
        <v>0</v>
      </c>
      <c r="T108" s="261"/>
      <c r="U108" s="261"/>
      <c r="V108" s="261"/>
    </row>
    <row r="109" spans="1:22" ht="15.75" x14ac:dyDescent="0.25">
      <c r="A109" s="329"/>
      <c r="B109" s="390"/>
      <c r="C109" s="371"/>
      <c r="D109" s="371">
        <v>2023</v>
      </c>
      <c r="E109" s="371"/>
      <c r="F109" s="371"/>
      <c r="G109" s="371"/>
      <c r="H109" s="60">
        <v>132.4</v>
      </c>
      <c r="I109" s="371"/>
      <c r="J109" s="371"/>
      <c r="K109" s="60">
        <v>2023</v>
      </c>
      <c r="L109" s="60">
        <f>H109</f>
        <v>132.4</v>
      </c>
      <c r="M109" s="399"/>
      <c r="N109" s="269"/>
      <c r="O109" s="269"/>
      <c r="P109" s="269"/>
      <c r="Q109" s="269"/>
      <c r="R109" s="371"/>
      <c r="S109" s="398"/>
      <c r="T109" s="261"/>
      <c r="U109" s="261"/>
      <c r="V109" s="261"/>
    </row>
    <row r="110" spans="1:22" ht="15.75" x14ac:dyDescent="0.25">
      <c r="A110" s="329"/>
      <c r="B110" s="390"/>
      <c r="C110" s="371"/>
      <c r="D110" s="371">
        <v>2024</v>
      </c>
      <c r="E110" s="371"/>
      <c r="F110" s="371"/>
      <c r="G110" s="371"/>
      <c r="H110" s="82">
        <v>142.6</v>
      </c>
      <c r="I110" s="371"/>
      <c r="J110" s="371"/>
      <c r="K110" s="60">
        <v>2024</v>
      </c>
      <c r="L110" s="60">
        <f>H110</f>
        <v>142.6</v>
      </c>
      <c r="M110" s="399"/>
      <c r="N110" s="269"/>
      <c r="O110" s="269"/>
      <c r="P110" s="269"/>
      <c r="Q110" s="269"/>
      <c r="R110" s="371"/>
      <c r="S110" s="398"/>
      <c r="T110" s="261"/>
      <c r="U110" s="261"/>
      <c r="V110" s="261"/>
    </row>
    <row r="111" spans="1:22" ht="15.75" x14ac:dyDescent="0.25">
      <c r="A111" s="329"/>
      <c r="B111" s="390"/>
      <c r="C111" s="371"/>
      <c r="D111" s="371">
        <v>2025</v>
      </c>
      <c r="E111" s="371"/>
      <c r="F111" s="371"/>
      <c r="G111" s="371"/>
      <c r="H111" s="60">
        <v>148.30000000000001</v>
      </c>
      <c r="I111" s="371"/>
      <c r="J111" s="371"/>
      <c r="K111" s="60">
        <v>2025</v>
      </c>
      <c r="L111" s="60">
        <f>H111</f>
        <v>148.30000000000001</v>
      </c>
      <c r="M111" s="399"/>
      <c r="N111" s="269"/>
      <c r="O111" s="269"/>
      <c r="P111" s="269"/>
      <c r="Q111" s="269"/>
      <c r="R111" s="371"/>
      <c r="S111" s="398"/>
      <c r="T111" s="261"/>
      <c r="U111" s="261"/>
      <c r="V111" s="261"/>
    </row>
    <row r="112" spans="1:22" ht="15.75" x14ac:dyDescent="0.25">
      <c r="A112" s="329"/>
      <c r="B112" s="390"/>
      <c r="C112" s="371"/>
      <c r="D112" s="371">
        <v>2026</v>
      </c>
      <c r="E112" s="371"/>
      <c r="F112" s="371"/>
      <c r="G112" s="371"/>
      <c r="H112" s="60">
        <v>154.19999999999999</v>
      </c>
      <c r="I112" s="371"/>
      <c r="J112" s="371"/>
      <c r="K112" s="60">
        <v>2026</v>
      </c>
      <c r="L112" s="60">
        <f>H112</f>
        <v>154.19999999999999</v>
      </c>
      <c r="M112" s="399"/>
      <c r="N112" s="269"/>
      <c r="O112" s="269"/>
      <c r="P112" s="269"/>
      <c r="Q112" s="269"/>
      <c r="R112" s="371"/>
      <c r="S112" s="398"/>
      <c r="T112" s="261"/>
      <c r="U112" s="261"/>
      <c r="V112" s="261"/>
    </row>
    <row r="113" spans="1:22" ht="15.75" x14ac:dyDescent="0.25">
      <c r="A113" s="329"/>
      <c r="B113" s="390"/>
      <c r="C113" s="371"/>
      <c r="D113" s="371">
        <v>2027</v>
      </c>
      <c r="E113" s="371"/>
      <c r="F113" s="371"/>
      <c r="G113" s="371"/>
      <c r="H113" s="60">
        <v>0</v>
      </c>
      <c r="I113" s="371"/>
      <c r="J113" s="371"/>
      <c r="K113" s="60">
        <v>2027</v>
      </c>
      <c r="L113" s="60">
        <f>H113</f>
        <v>0</v>
      </c>
      <c r="M113" s="399"/>
      <c r="N113" s="269"/>
      <c r="O113" s="269"/>
      <c r="P113" s="269"/>
      <c r="Q113" s="269"/>
      <c r="R113" s="371"/>
      <c r="S113" s="398"/>
      <c r="T113" s="261"/>
      <c r="U113" s="261"/>
      <c r="V113" s="261"/>
    </row>
    <row r="114" spans="1:22" ht="15.75" x14ac:dyDescent="0.25">
      <c r="A114" s="329"/>
      <c r="B114" s="390"/>
      <c r="C114" s="371"/>
      <c r="D114" s="371">
        <v>2028</v>
      </c>
      <c r="E114" s="371"/>
      <c r="F114" s="371"/>
      <c r="G114" s="371"/>
      <c r="H114" s="60">
        <v>0</v>
      </c>
      <c r="I114" s="371"/>
      <c r="J114" s="371"/>
      <c r="K114" s="60">
        <v>2028</v>
      </c>
      <c r="L114" s="60">
        <f>L107</f>
        <v>0</v>
      </c>
      <c r="M114" s="399"/>
      <c r="N114" s="269"/>
      <c r="O114" s="269"/>
      <c r="P114" s="269"/>
      <c r="Q114" s="269"/>
      <c r="R114" s="371"/>
      <c r="S114" s="398"/>
      <c r="T114" s="261"/>
      <c r="U114" s="261"/>
      <c r="V114" s="261"/>
    </row>
    <row r="115" spans="1:22" ht="34.5" customHeight="1" x14ac:dyDescent="0.25">
      <c r="A115" s="329" t="s">
        <v>148</v>
      </c>
      <c r="B115" s="390" t="s">
        <v>97</v>
      </c>
      <c r="C115" s="371" t="s">
        <v>44</v>
      </c>
      <c r="D115" s="397">
        <f>M115</f>
        <v>372342</v>
      </c>
      <c r="E115" s="371"/>
      <c r="F115" s="371"/>
      <c r="G115" s="371"/>
      <c r="H115" s="371"/>
      <c r="I115" s="371">
        <v>0</v>
      </c>
      <c r="J115" s="371"/>
      <c r="K115" s="371">
        <v>0</v>
      </c>
      <c r="L115" s="390">
        <v>0</v>
      </c>
      <c r="M115" s="393">
        <f>N115+O115+P115+Q115+R115+S115</f>
        <v>372342</v>
      </c>
      <c r="N115" s="269">
        <f>26277.1+62204.3</f>
        <v>88481.4</v>
      </c>
      <c r="O115" s="394">
        <f>70618.6+34890.8</f>
        <v>105509.40000000001</v>
      </c>
      <c r="P115" s="337">
        <f>62704+26471.6</f>
        <v>89175.6</v>
      </c>
      <c r="Q115" s="337">
        <f>62704+26471.6</f>
        <v>89175.6</v>
      </c>
      <c r="R115" s="376">
        <v>0</v>
      </c>
      <c r="S115" s="379">
        <v>0</v>
      </c>
      <c r="T115" s="261"/>
      <c r="U115" s="261"/>
      <c r="V115" s="261"/>
    </row>
    <row r="116" spans="1:22" ht="16.5" customHeight="1" x14ac:dyDescent="0.25">
      <c r="A116" s="329"/>
      <c r="B116" s="390"/>
      <c r="C116" s="371"/>
      <c r="D116" s="371"/>
      <c r="E116" s="371"/>
      <c r="F116" s="371"/>
      <c r="G116" s="371"/>
      <c r="H116" s="371"/>
      <c r="I116" s="371"/>
      <c r="J116" s="371"/>
      <c r="K116" s="371"/>
      <c r="L116" s="390"/>
      <c r="M116" s="393"/>
      <c r="N116" s="269"/>
      <c r="O116" s="395"/>
      <c r="P116" s="388"/>
      <c r="Q116" s="388"/>
      <c r="R116" s="377"/>
      <c r="S116" s="380"/>
      <c r="T116" s="261"/>
      <c r="U116" s="261"/>
      <c r="V116" s="261"/>
    </row>
    <row r="117" spans="1:22" ht="19.7" customHeight="1" x14ac:dyDescent="0.25">
      <c r="A117" s="329"/>
      <c r="B117" s="390"/>
      <c r="C117" s="371"/>
      <c r="D117" s="371"/>
      <c r="E117" s="371"/>
      <c r="F117" s="371"/>
      <c r="G117" s="371"/>
      <c r="H117" s="371"/>
      <c r="I117" s="371"/>
      <c r="J117" s="371"/>
      <c r="K117" s="371"/>
      <c r="L117" s="390"/>
      <c r="M117" s="393"/>
      <c r="N117" s="269"/>
      <c r="O117" s="395"/>
      <c r="P117" s="388"/>
      <c r="Q117" s="388"/>
      <c r="R117" s="377"/>
      <c r="S117" s="380"/>
      <c r="T117" s="261"/>
      <c r="U117" s="261"/>
      <c r="V117" s="261"/>
    </row>
    <row r="118" spans="1:22" ht="15" hidden="1" customHeight="1" x14ac:dyDescent="0.25">
      <c r="A118" s="329"/>
      <c r="B118" s="390"/>
      <c r="C118" s="371"/>
      <c r="D118" s="371"/>
      <c r="E118" s="371"/>
      <c r="F118" s="371"/>
      <c r="G118" s="371"/>
      <c r="H118" s="371"/>
      <c r="I118" s="371"/>
      <c r="J118" s="371"/>
      <c r="K118" s="371"/>
      <c r="L118" s="390"/>
      <c r="M118" s="393"/>
      <c r="N118" s="269"/>
      <c r="O118" s="396"/>
      <c r="P118" s="389"/>
      <c r="Q118" s="389"/>
      <c r="R118" s="378"/>
      <c r="S118" s="381"/>
      <c r="T118" s="261"/>
      <c r="U118" s="261"/>
      <c r="V118" s="261"/>
    </row>
    <row r="119" spans="1:22" ht="38.1" customHeight="1" x14ac:dyDescent="0.25">
      <c r="A119" s="63" t="s">
        <v>149</v>
      </c>
      <c r="B119" s="55" t="s">
        <v>98</v>
      </c>
      <c r="C119" s="60" t="s">
        <v>44</v>
      </c>
      <c r="D119" s="371">
        <f>M119</f>
        <v>0</v>
      </c>
      <c r="E119" s="371"/>
      <c r="F119" s="371"/>
      <c r="G119" s="371"/>
      <c r="H119" s="371"/>
      <c r="I119" s="371">
        <v>0</v>
      </c>
      <c r="J119" s="371"/>
      <c r="K119" s="60">
        <v>0</v>
      </c>
      <c r="L119" s="60">
        <v>0</v>
      </c>
      <c r="M119" s="96">
        <f>N119</f>
        <v>0</v>
      </c>
      <c r="N119" s="61">
        <v>0</v>
      </c>
      <c r="O119" s="61">
        <v>0</v>
      </c>
      <c r="P119" s="61">
        <v>0</v>
      </c>
      <c r="Q119" s="61">
        <v>0</v>
      </c>
      <c r="R119" s="60">
        <v>0</v>
      </c>
      <c r="S119" s="62">
        <v>0</v>
      </c>
      <c r="T119" s="261"/>
      <c r="U119" s="261"/>
      <c r="V119" s="261"/>
    </row>
    <row r="120" spans="1:22" ht="54.4" customHeight="1" x14ac:dyDescent="0.25">
      <c r="A120" s="63" t="s">
        <v>150</v>
      </c>
      <c r="B120" s="55" t="s">
        <v>99</v>
      </c>
      <c r="C120" s="60" t="s">
        <v>93</v>
      </c>
      <c r="D120" s="371">
        <f>M120</f>
        <v>8295.5</v>
      </c>
      <c r="E120" s="371"/>
      <c r="F120" s="371"/>
      <c r="G120" s="371"/>
      <c r="H120" s="371"/>
      <c r="I120" s="371">
        <v>0</v>
      </c>
      <c r="J120" s="371"/>
      <c r="K120" s="60">
        <v>0</v>
      </c>
      <c r="L120" s="60">
        <v>0</v>
      </c>
      <c r="M120" s="96">
        <f>N120+O120+P120+Q120+R120+S120</f>
        <v>8295.5</v>
      </c>
      <c r="N120" s="61">
        <v>1437.5</v>
      </c>
      <c r="O120" s="83">
        <v>2286</v>
      </c>
      <c r="P120" s="83">
        <v>2286</v>
      </c>
      <c r="Q120" s="61">
        <v>2286</v>
      </c>
      <c r="R120" s="60">
        <v>0</v>
      </c>
      <c r="S120" s="62">
        <v>0</v>
      </c>
      <c r="T120" s="261"/>
      <c r="U120" s="261"/>
      <c r="V120" s="261"/>
    </row>
    <row r="121" spans="1:22" ht="58.35" customHeight="1" x14ac:dyDescent="0.25">
      <c r="A121" s="63" t="s">
        <v>151</v>
      </c>
      <c r="B121" s="55" t="s">
        <v>100</v>
      </c>
      <c r="C121" s="60" t="s">
        <v>44</v>
      </c>
      <c r="D121" s="375">
        <f>M121</f>
        <v>2574</v>
      </c>
      <c r="E121" s="371"/>
      <c r="F121" s="371"/>
      <c r="G121" s="371"/>
      <c r="H121" s="371"/>
      <c r="I121" s="371">
        <v>0</v>
      </c>
      <c r="J121" s="371"/>
      <c r="K121" s="60">
        <v>0</v>
      </c>
      <c r="L121" s="60">
        <v>0</v>
      </c>
      <c r="M121" s="100">
        <f>N121+O121+P121+Q121+R121+S121</f>
        <v>2574</v>
      </c>
      <c r="N121" s="61">
        <v>2574</v>
      </c>
      <c r="O121" s="104">
        <v>0</v>
      </c>
      <c r="P121" s="104">
        <v>0</v>
      </c>
      <c r="Q121" s="85">
        <v>0</v>
      </c>
      <c r="R121" s="84">
        <v>0</v>
      </c>
      <c r="S121" s="86">
        <v>0</v>
      </c>
      <c r="T121" s="261"/>
      <c r="U121" s="261"/>
      <c r="V121" s="261"/>
    </row>
    <row r="122" spans="1:22" ht="58.35" customHeight="1" x14ac:dyDescent="0.25">
      <c r="A122" s="63" t="s">
        <v>152</v>
      </c>
      <c r="B122" s="55" t="s">
        <v>166</v>
      </c>
      <c r="C122" s="60" t="s">
        <v>44</v>
      </c>
      <c r="D122" s="368">
        <f>M122</f>
        <v>2618.8580000000002</v>
      </c>
      <c r="E122" s="369"/>
      <c r="F122" s="369"/>
      <c r="G122" s="369"/>
      <c r="H122" s="370"/>
      <c r="I122" s="60"/>
      <c r="J122" s="60"/>
      <c r="K122" s="60"/>
      <c r="L122" s="60"/>
      <c r="M122" s="100">
        <f>O122</f>
        <v>2618.8580000000002</v>
      </c>
      <c r="N122" s="61">
        <v>0</v>
      </c>
      <c r="O122" s="87">
        <v>2618.8580000000002</v>
      </c>
      <c r="P122" s="87">
        <v>0</v>
      </c>
      <c r="Q122" s="87">
        <v>0</v>
      </c>
      <c r="R122" s="84">
        <v>0</v>
      </c>
      <c r="S122" s="86">
        <v>0</v>
      </c>
      <c r="T122" s="25"/>
      <c r="U122" s="25"/>
      <c r="V122" s="25"/>
    </row>
    <row r="123" spans="1:22" ht="41.85" customHeight="1" x14ac:dyDescent="0.25">
      <c r="A123" s="63" t="s">
        <v>153</v>
      </c>
      <c r="B123" s="55" t="s">
        <v>101</v>
      </c>
      <c r="C123" s="60" t="s">
        <v>44</v>
      </c>
      <c r="D123" s="371">
        <f>M123</f>
        <v>0</v>
      </c>
      <c r="E123" s="371"/>
      <c r="F123" s="371"/>
      <c r="G123" s="371"/>
      <c r="H123" s="371"/>
      <c r="I123" s="371">
        <v>0</v>
      </c>
      <c r="J123" s="371"/>
      <c r="K123" s="60">
        <v>0</v>
      </c>
      <c r="L123" s="60">
        <v>0</v>
      </c>
      <c r="M123" s="101">
        <f>340-340</f>
        <v>0</v>
      </c>
      <c r="N123" s="61">
        <v>0</v>
      </c>
      <c r="O123" s="61">
        <v>0</v>
      </c>
      <c r="P123" s="61">
        <v>0</v>
      </c>
      <c r="Q123" s="61">
        <v>0</v>
      </c>
      <c r="R123" s="60">
        <v>0</v>
      </c>
      <c r="S123" s="62">
        <v>0</v>
      </c>
      <c r="T123" s="261"/>
      <c r="U123" s="261"/>
      <c r="V123" s="261"/>
    </row>
    <row r="124" spans="1:22" ht="41.85" customHeight="1" x14ac:dyDescent="0.25">
      <c r="A124" s="329" t="s">
        <v>154</v>
      </c>
      <c r="B124" s="390" t="s">
        <v>102</v>
      </c>
      <c r="C124" s="371" t="s">
        <v>44</v>
      </c>
      <c r="D124" s="371">
        <f>L124</f>
        <v>0</v>
      </c>
      <c r="E124" s="371"/>
      <c r="F124" s="371"/>
      <c r="G124" s="371"/>
      <c r="H124" s="371"/>
      <c r="I124" s="391">
        <f>I103+I104</f>
        <v>0</v>
      </c>
      <c r="J124" s="392"/>
      <c r="K124" s="376">
        <v>0</v>
      </c>
      <c r="L124" s="382">
        <v>0</v>
      </c>
      <c r="M124" s="385">
        <v>0</v>
      </c>
      <c r="N124" s="337">
        <v>0</v>
      </c>
      <c r="O124" s="337">
        <v>0</v>
      </c>
      <c r="P124" s="337">
        <v>0</v>
      </c>
      <c r="Q124" s="337">
        <v>0</v>
      </c>
      <c r="R124" s="376">
        <v>0</v>
      </c>
      <c r="S124" s="379">
        <v>0</v>
      </c>
      <c r="T124" s="261"/>
      <c r="U124" s="261"/>
      <c r="V124" s="261"/>
    </row>
    <row r="125" spans="1:22" ht="15.75" hidden="1" customHeight="1" x14ac:dyDescent="0.25">
      <c r="A125" s="329"/>
      <c r="B125" s="390"/>
      <c r="C125" s="371"/>
      <c r="D125" s="371"/>
      <c r="E125" s="371"/>
      <c r="F125" s="371"/>
      <c r="G125" s="371"/>
      <c r="H125" s="371"/>
      <c r="I125" s="60">
        <v>2021</v>
      </c>
      <c r="J125" s="60"/>
      <c r="K125" s="377"/>
      <c r="L125" s="383"/>
      <c r="M125" s="386"/>
      <c r="N125" s="388"/>
      <c r="O125" s="388"/>
      <c r="P125" s="388"/>
      <c r="Q125" s="388"/>
      <c r="R125" s="377"/>
      <c r="S125" s="380"/>
      <c r="T125" s="261"/>
      <c r="U125" s="261"/>
      <c r="V125" s="261"/>
    </row>
    <row r="126" spans="1:22" ht="15.75" hidden="1" customHeight="1" x14ac:dyDescent="0.25">
      <c r="A126" s="329"/>
      <c r="B126" s="390"/>
      <c r="C126" s="371"/>
      <c r="D126" s="371"/>
      <c r="E126" s="371"/>
      <c r="F126" s="371"/>
      <c r="G126" s="371"/>
      <c r="H126" s="371"/>
      <c r="I126" s="60">
        <v>2022</v>
      </c>
      <c r="J126" s="60">
        <v>840</v>
      </c>
      <c r="K126" s="377"/>
      <c r="L126" s="383"/>
      <c r="M126" s="386"/>
      <c r="N126" s="388"/>
      <c r="O126" s="388"/>
      <c r="P126" s="388"/>
      <c r="Q126" s="388"/>
      <c r="R126" s="377"/>
      <c r="S126" s="380"/>
      <c r="T126" s="261"/>
      <c r="U126" s="261"/>
      <c r="V126" s="261"/>
    </row>
    <row r="127" spans="1:22" ht="15.75" hidden="1" customHeight="1" x14ac:dyDescent="0.25">
      <c r="A127" s="329"/>
      <c r="B127" s="390"/>
      <c r="C127" s="371"/>
      <c r="D127" s="371"/>
      <c r="E127" s="371"/>
      <c r="F127" s="371"/>
      <c r="G127" s="371"/>
      <c r="H127" s="371"/>
      <c r="I127" s="60">
        <v>2023</v>
      </c>
      <c r="J127" s="60">
        <v>1275</v>
      </c>
      <c r="K127" s="377"/>
      <c r="L127" s="383"/>
      <c r="M127" s="386"/>
      <c r="N127" s="388"/>
      <c r="O127" s="388"/>
      <c r="P127" s="388"/>
      <c r="Q127" s="388"/>
      <c r="R127" s="377"/>
      <c r="S127" s="380"/>
      <c r="T127" s="261"/>
      <c r="U127" s="261"/>
      <c r="V127" s="261"/>
    </row>
    <row r="128" spans="1:22" ht="15.75" hidden="1" customHeight="1" x14ac:dyDescent="0.25">
      <c r="A128" s="329"/>
      <c r="B128" s="390"/>
      <c r="C128" s="371"/>
      <c r="D128" s="371"/>
      <c r="E128" s="371"/>
      <c r="F128" s="371"/>
      <c r="G128" s="371"/>
      <c r="H128" s="371"/>
      <c r="I128" s="60">
        <v>2024</v>
      </c>
      <c r="J128" s="60"/>
      <c r="K128" s="377"/>
      <c r="L128" s="383"/>
      <c r="M128" s="386"/>
      <c r="N128" s="388"/>
      <c r="O128" s="388"/>
      <c r="P128" s="388"/>
      <c r="Q128" s="388"/>
      <c r="R128" s="377"/>
      <c r="S128" s="380"/>
      <c r="T128" s="261"/>
      <c r="U128" s="261"/>
      <c r="V128" s="261"/>
    </row>
    <row r="129" spans="1:24" ht="15.75" hidden="1" customHeight="1" x14ac:dyDescent="0.25">
      <c r="A129" s="329"/>
      <c r="B129" s="390"/>
      <c r="C129" s="371"/>
      <c r="D129" s="371"/>
      <c r="E129" s="371"/>
      <c r="F129" s="371"/>
      <c r="G129" s="371"/>
      <c r="H129" s="371"/>
      <c r="I129" s="60">
        <v>2025</v>
      </c>
      <c r="J129" s="60"/>
      <c r="K129" s="377"/>
      <c r="L129" s="383"/>
      <c r="M129" s="386"/>
      <c r="N129" s="388"/>
      <c r="O129" s="388"/>
      <c r="P129" s="388"/>
      <c r="Q129" s="388"/>
      <c r="R129" s="377"/>
      <c r="S129" s="380"/>
      <c r="T129" s="261"/>
      <c r="U129" s="261"/>
      <c r="V129" s="261"/>
    </row>
    <row r="130" spans="1:24" ht="15.75" hidden="1" customHeight="1" x14ac:dyDescent="0.25">
      <c r="A130" s="329"/>
      <c r="B130" s="390"/>
      <c r="C130" s="371"/>
      <c r="D130" s="371"/>
      <c r="E130" s="371"/>
      <c r="F130" s="371"/>
      <c r="G130" s="371"/>
      <c r="H130" s="371"/>
      <c r="I130" s="60">
        <v>2026</v>
      </c>
      <c r="J130" s="60"/>
      <c r="K130" s="378"/>
      <c r="L130" s="384"/>
      <c r="M130" s="387"/>
      <c r="N130" s="389"/>
      <c r="O130" s="389"/>
      <c r="P130" s="389"/>
      <c r="Q130" s="389"/>
      <c r="R130" s="378"/>
      <c r="S130" s="381"/>
      <c r="T130" s="261"/>
      <c r="U130" s="261"/>
      <c r="V130" s="261"/>
    </row>
    <row r="131" spans="1:24" ht="37.35" customHeight="1" x14ac:dyDescent="0.25">
      <c r="A131" s="63" t="s">
        <v>155</v>
      </c>
      <c r="B131" s="55" t="s">
        <v>103</v>
      </c>
      <c r="C131" s="60" t="s">
        <v>44</v>
      </c>
      <c r="D131" s="371">
        <f t="shared" ref="D131:D133" si="7">M131</f>
        <v>6570</v>
      </c>
      <c r="E131" s="371"/>
      <c r="F131" s="371"/>
      <c r="G131" s="371"/>
      <c r="H131" s="371"/>
      <c r="I131" s="371">
        <v>0</v>
      </c>
      <c r="J131" s="371"/>
      <c r="K131" s="60">
        <v>0</v>
      </c>
      <c r="L131" s="60">
        <v>0</v>
      </c>
      <c r="M131" s="96">
        <f>N131+O131+P131+R131+S131+Q131</f>
        <v>6570</v>
      </c>
      <c r="N131" s="61">
        <v>0</v>
      </c>
      <c r="O131" s="81">
        <v>2570</v>
      </c>
      <c r="P131" s="61">
        <v>2000</v>
      </c>
      <c r="Q131" s="61">
        <v>2000</v>
      </c>
      <c r="R131" s="60">
        <v>0</v>
      </c>
      <c r="S131" s="62">
        <v>0</v>
      </c>
      <c r="T131" s="261"/>
      <c r="U131" s="261"/>
      <c r="V131" s="261"/>
    </row>
    <row r="132" spans="1:24" ht="48.4" customHeight="1" x14ac:dyDescent="0.25">
      <c r="A132" s="63" t="s">
        <v>165</v>
      </c>
      <c r="B132" s="55" t="s">
        <v>104</v>
      </c>
      <c r="C132" s="60" t="s">
        <v>105</v>
      </c>
      <c r="D132" s="375">
        <f t="shared" si="7"/>
        <v>1880</v>
      </c>
      <c r="E132" s="375"/>
      <c r="F132" s="375"/>
      <c r="G132" s="375"/>
      <c r="H132" s="375"/>
      <c r="I132" s="371">
        <v>0</v>
      </c>
      <c r="J132" s="371"/>
      <c r="K132" s="60">
        <v>0</v>
      </c>
      <c r="L132" s="60">
        <v>0</v>
      </c>
      <c r="M132" s="100">
        <f>N132+O132+P132+Q132+R132+S132</f>
        <v>1880</v>
      </c>
      <c r="N132" s="61">
        <v>470</v>
      </c>
      <c r="O132" s="61">
        <v>470</v>
      </c>
      <c r="P132" s="81">
        <v>470</v>
      </c>
      <c r="Q132" s="61">
        <v>470</v>
      </c>
      <c r="R132" s="60">
        <v>0</v>
      </c>
      <c r="S132" s="62">
        <v>0</v>
      </c>
      <c r="T132" s="261"/>
      <c r="U132" s="261"/>
      <c r="V132" s="261"/>
    </row>
    <row r="133" spans="1:24" ht="55.7" customHeight="1" thickBot="1" x14ac:dyDescent="0.3">
      <c r="A133" s="63" t="s">
        <v>156</v>
      </c>
      <c r="B133" s="55" t="s">
        <v>106</v>
      </c>
      <c r="C133" s="60" t="s">
        <v>44</v>
      </c>
      <c r="D133" s="371">
        <f t="shared" si="7"/>
        <v>0</v>
      </c>
      <c r="E133" s="371"/>
      <c r="F133" s="371"/>
      <c r="G133" s="371"/>
      <c r="H133" s="371"/>
      <c r="I133" s="371">
        <v>0</v>
      </c>
      <c r="J133" s="371"/>
      <c r="K133" s="60">
        <v>0</v>
      </c>
      <c r="L133" s="60">
        <v>0</v>
      </c>
      <c r="M133" s="100">
        <f>N133+O133+P133+Q133+R133+S133</f>
        <v>0</v>
      </c>
      <c r="N133" s="61">
        <v>0</v>
      </c>
      <c r="O133" s="61">
        <v>0</v>
      </c>
      <c r="P133" s="61">
        <v>0</v>
      </c>
      <c r="Q133" s="61">
        <v>0</v>
      </c>
      <c r="R133" s="60">
        <v>0</v>
      </c>
      <c r="S133" s="62">
        <v>0</v>
      </c>
      <c r="T133" s="261"/>
      <c r="U133" s="261"/>
      <c r="V133" s="261"/>
      <c r="X133" s="9"/>
    </row>
    <row r="134" spans="1:24" s="14" customFormat="1" ht="43.9" customHeight="1" thickBot="1" x14ac:dyDescent="0.3">
      <c r="A134" s="10" t="s">
        <v>107</v>
      </c>
      <c r="B134" s="11" t="s">
        <v>160</v>
      </c>
      <c r="C134" s="12" t="s">
        <v>44</v>
      </c>
      <c r="D134" s="374">
        <f>M134</f>
        <v>62.87</v>
      </c>
      <c r="E134" s="374"/>
      <c r="F134" s="374"/>
      <c r="G134" s="374"/>
      <c r="H134" s="374"/>
      <c r="I134" s="374">
        <v>0</v>
      </c>
      <c r="J134" s="374"/>
      <c r="K134" s="26">
        <v>0</v>
      </c>
      <c r="L134" s="26">
        <v>0</v>
      </c>
      <c r="M134" s="102">
        <f>N134+O134+P134+Q134+R134+S134</f>
        <v>62.87</v>
      </c>
      <c r="N134" s="31">
        <f>N139</f>
        <v>12.9</v>
      </c>
      <c r="O134" s="31">
        <f>O139</f>
        <v>49.97</v>
      </c>
      <c r="P134" s="31">
        <f t="shared" ref="P134" si="8">P139</f>
        <v>0</v>
      </c>
      <c r="Q134" s="31">
        <f>Q139</f>
        <v>0</v>
      </c>
      <c r="R134" s="26">
        <v>0</v>
      </c>
      <c r="S134" s="13">
        <v>0</v>
      </c>
      <c r="T134" s="261"/>
      <c r="U134" s="261"/>
      <c r="V134" s="261"/>
    </row>
    <row r="135" spans="1:24" ht="32.85" customHeight="1" x14ac:dyDescent="0.25">
      <c r="A135" s="88"/>
      <c r="B135" s="289" t="s">
        <v>108</v>
      </c>
      <c r="C135" s="290"/>
      <c r="D135" s="290"/>
      <c r="E135" s="290"/>
      <c r="F135" s="290"/>
      <c r="G135" s="290"/>
      <c r="H135" s="290"/>
      <c r="I135" s="290"/>
      <c r="J135" s="290"/>
      <c r="K135" s="290"/>
      <c r="L135" s="290"/>
      <c r="M135" s="290"/>
      <c r="N135" s="290"/>
      <c r="O135" s="290"/>
      <c r="P135" s="290"/>
      <c r="Q135" s="290"/>
      <c r="R135" s="290"/>
      <c r="S135" s="291"/>
      <c r="T135" s="8"/>
      <c r="U135" s="8"/>
      <c r="V135" s="25"/>
    </row>
    <row r="136" spans="1:24" ht="44.65" customHeight="1" x14ac:dyDescent="0.25">
      <c r="A136" s="64" t="s">
        <v>109</v>
      </c>
      <c r="B136" s="372" t="s">
        <v>110</v>
      </c>
      <c r="C136" s="372"/>
      <c r="D136" s="373">
        <v>0</v>
      </c>
      <c r="E136" s="373"/>
      <c r="F136" s="373"/>
      <c r="G136" s="373"/>
      <c r="H136" s="373"/>
      <c r="I136" s="373">
        <v>0</v>
      </c>
      <c r="J136" s="373"/>
      <c r="K136" s="65">
        <v>0</v>
      </c>
      <c r="L136" s="65">
        <v>0</v>
      </c>
      <c r="M136" s="97">
        <v>0</v>
      </c>
      <c r="N136" s="66">
        <v>0</v>
      </c>
      <c r="O136" s="66">
        <v>0</v>
      </c>
      <c r="P136" s="66">
        <v>0</v>
      </c>
      <c r="Q136" s="66">
        <v>0</v>
      </c>
      <c r="R136" s="65">
        <v>0</v>
      </c>
      <c r="S136" s="67">
        <v>0</v>
      </c>
      <c r="T136" s="261"/>
      <c r="U136" s="261"/>
      <c r="V136" s="261"/>
    </row>
    <row r="137" spans="1:24" ht="40.700000000000003" customHeight="1" x14ac:dyDescent="0.25">
      <c r="A137" s="63" t="s">
        <v>157</v>
      </c>
      <c r="B137" s="55" t="s">
        <v>111</v>
      </c>
      <c r="C137" s="60" t="s">
        <v>44</v>
      </c>
      <c r="D137" s="371">
        <v>0</v>
      </c>
      <c r="E137" s="371"/>
      <c r="F137" s="371"/>
      <c r="G137" s="371"/>
      <c r="H137" s="371"/>
      <c r="I137" s="371">
        <v>0</v>
      </c>
      <c r="J137" s="371"/>
      <c r="K137" s="60">
        <v>0</v>
      </c>
      <c r="L137" s="60">
        <v>0</v>
      </c>
      <c r="M137" s="96">
        <v>0</v>
      </c>
      <c r="N137" s="61">
        <v>0</v>
      </c>
      <c r="O137" s="61">
        <v>0</v>
      </c>
      <c r="P137" s="61">
        <v>0</v>
      </c>
      <c r="Q137" s="61">
        <v>0</v>
      </c>
      <c r="R137" s="60">
        <v>0</v>
      </c>
      <c r="S137" s="62">
        <v>0</v>
      </c>
      <c r="T137" s="261"/>
      <c r="U137" s="261"/>
      <c r="V137" s="261"/>
    </row>
    <row r="138" spans="1:24" ht="42.6" customHeight="1" x14ac:dyDescent="0.25">
      <c r="A138" s="63" t="s">
        <v>158</v>
      </c>
      <c r="B138" s="55" t="s">
        <v>112</v>
      </c>
      <c r="C138" s="60" t="s">
        <v>44</v>
      </c>
      <c r="D138" s="371">
        <v>0</v>
      </c>
      <c r="E138" s="371"/>
      <c r="F138" s="371"/>
      <c r="G138" s="371"/>
      <c r="H138" s="371"/>
      <c r="I138" s="371">
        <v>0</v>
      </c>
      <c r="J138" s="371"/>
      <c r="K138" s="60">
        <v>0</v>
      </c>
      <c r="L138" s="60">
        <v>0</v>
      </c>
      <c r="M138" s="96">
        <v>0</v>
      </c>
      <c r="N138" s="61">
        <v>0</v>
      </c>
      <c r="O138" s="61">
        <v>0</v>
      </c>
      <c r="P138" s="61">
        <v>0</v>
      </c>
      <c r="Q138" s="61">
        <v>0</v>
      </c>
      <c r="R138" s="60">
        <v>0</v>
      </c>
      <c r="S138" s="62">
        <v>0</v>
      </c>
      <c r="T138" s="261"/>
      <c r="U138" s="261"/>
      <c r="V138" s="261"/>
    </row>
    <row r="139" spans="1:24" ht="39.950000000000003" customHeight="1" x14ac:dyDescent="0.25">
      <c r="A139" s="89" t="s">
        <v>113</v>
      </c>
      <c r="B139" s="372" t="s">
        <v>114</v>
      </c>
      <c r="C139" s="372"/>
      <c r="D139" s="373">
        <f>D134</f>
        <v>62.87</v>
      </c>
      <c r="E139" s="373"/>
      <c r="F139" s="373"/>
      <c r="G139" s="373"/>
      <c r="H139" s="373"/>
      <c r="I139" s="373">
        <v>0</v>
      </c>
      <c r="J139" s="373"/>
      <c r="K139" s="65">
        <v>0</v>
      </c>
      <c r="L139" s="65">
        <v>0</v>
      </c>
      <c r="M139" s="97">
        <f>M140</f>
        <v>62.87</v>
      </c>
      <c r="N139" s="66">
        <f>N140</f>
        <v>12.9</v>
      </c>
      <c r="O139" s="66">
        <f>O140</f>
        <v>49.97</v>
      </c>
      <c r="P139" s="66">
        <f>P140</f>
        <v>0</v>
      </c>
      <c r="Q139" s="66">
        <f>Q140</f>
        <v>0</v>
      </c>
      <c r="R139" s="65">
        <v>0</v>
      </c>
      <c r="S139" s="67">
        <v>0</v>
      </c>
      <c r="T139" s="261"/>
      <c r="U139" s="261"/>
      <c r="V139" s="261"/>
    </row>
    <row r="140" spans="1:24" ht="39.950000000000003" customHeight="1" thickBot="1" x14ac:dyDescent="0.3">
      <c r="A140" s="69" t="s">
        <v>159</v>
      </c>
      <c r="B140" s="57" t="s">
        <v>115</v>
      </c>
      <c r="C140" s="70" t="s">
        <v>44</v>
      </c>
      <c r="D140" s="367">
        <f>N140+O140+P140</f>
        <v>62.87</v>
      </c>
      <c r="E140" s="367"/>
      <c r="F140" s="367"/>
      <c r="G140" s="367"/>
      <c r="H140" s="367"/>
      <c r="I140" s="367">
        <v>0</v>
      </c>
      <c r="J140" s="367"/>
      <c r="K140" s="70">
        <v>0</v>
      </c>
      <c r="L140" s="70">
        <v>0</v>
      </c>
      <c r="M140" s="98">
        <f>SUM(N140:S140)</f>
        <v>62.87</v>
      </c>
      <c r="N140" s="71">
        <v>12.9</v>
      </c>
      <c r="O140" s="71">
        <v>49.97</v>
      </c>
      <c r="P140" s="71">
        <v>0</v>
      </c>
      <c r="Q140" s="71">
        <v>0</v>
      </c>
      <c r="R140" s="70">
        <v>0</v>
      </c>
      <c r="S140" s="72">
        <v>0</v>
      </c>
      <c r="T140" s="261"/>
      <c r="U140" s="261"/>
      <c r="V140" s="261"/>
    </row>
    <row r="141" spans="1:24" ht="15.75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03"/>
      <c r="N141" s="32"/>
      <c r="O141" s="32"/>
      <c r="P141" s="32"/>
      <c r="Q141" s="32"/>
      <c r="R141" s="14"/>
      <c r="S141" s="14"/>
    </row>
    <row r="142" spans="1:24" ht="15.75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03"/>
      <c r="N142" s="32"/>
      <c r="O142" s="32"/>
      <c r="P142" s="32"/>
      <c r="Q142" s="32"/>
      <c r="R142" s="14"/>
      <c r="S142" s="14"/>
    </row>
  </sheetData>
  <mergeCells count="426">
    <mergeCell ref="M25:S25"/>
    <mergeCell ref="U25:V25"/>
    <mergeCell ref="I27:J27"/>
    <mergeCell ref="K27:L27"/>
    <mergeCell ref="T27:V27"/>
    <mergeCell ref="B29:S29"/>
    <mergeCell ref="B3:O3"/>
    <mergeCell ref="A17:S17"/>
    <mergeCell ref="A18:S18"/>
    <mergeCell ref="A24:A27"/>
    <mergeCell ref="B24:B27"/>
    <mergeCell ref="D24:S24"/>
    <mergeCell ref="C25:C27"/>
    <mergeCell ref="D25:H27"/>
    <mergeCell ref="I25:J25"/>
    <mergeCell ref="K25:L25"/>
    <mergeCell ref="T33:V33"/>
    <mergeCell ref="E34:H34"/>
    <mergeCell ref="I34:J34"/>
    <mergeCell ref="T34:V34"/>
    <mergeCell ref="E35:H35"/>
    <mergeCell ref="I35:J35"/>
    <mergeCell ref="T35:V35"/>
    <mergeCell ref="S30:S36"/>
    <mergeCell ref="T30:V30"/>
    <mergeCell ref="E31:H31"/>
    <mergeCell ref="I31:J31"/>
    <mergeCell ref="T31:V31"/>
    <mergeCell ref="E32:H32"/>
    <mergeCell ref="I32:J32"/>
    <mergeCell ref="T32:V32"/>
    <mergeCell ref="E33:H33"/>
    <mergeCell ref="I33:J33"/>
    <mergeCell ref="M30:M36"/>
    <mergeCell ref="N30:N36"/>
    <mergeCell ref="O30:O36"/>
    <mergeCell ref="P30:P36"/>
    <mergeCell ref="Q30:Q36"/>
    <mergeCell ref="R30:R36"/>
    <mergeCell ref="D30:H30"/>
    <mergeCell ref="T36:V36"/>
    <mergeCell ref="A37:A43"/>
    <mergeCell ref="B37:C43"/>
    <mergeCell ref="D37:H37"/>
    <mergeCell ref="I37:J37"/>
    <mergeCell ref="K37:L37"/>
    <mergeCell ref="M37:M43"/>
    <mergeCell ref="N37:N43"/>
    <mergeCell ref="O37:O43"/>
    <mergeCell ref="P37:P43"/>
    <mergeCell ref="A30:A36"/>
    <mergeCell ref="B30:B36"/>
    <mergeCell ref="C30:C36"/>
    <mergeCell ref="I30:J30"/>
    <mergeCell ref="K30:L30"/>
    <mergeCell ref="E36:H36"/>
    <mergeCell ref="I36:J36"/>
    <mergeCell ref="Q37:Q43"/>
    <mergeCell ref="R37:R43"/>
    <mergeCell ref="S37:S43"/>
    <mergeCell ref="T37:V37"/>
    <mergeCell ref="D38:E38"/>
    <mergeCell ref="F38:H38"/>
    <mergeCell ref="I38:J38"/>
    <mergeCell ref="T38:V43"/>
    <mergeCell ref="D39:E39"/>
    <mergeCell ref="F39:H39"/>
    <mergeCell ref="D42:E42"/>
    <mergeCell ref="F42:H42"/>
    <mergeCell ref="I42:J42"/>
    <mergeCell ref="D43:E43"/>
    <mergeCell ref="F43:H43"/>
    <mergeCell ref="I43:J43"/>
    <mergeCell ref="I39:J39"/>
    <mergeCell ref="D40:E40"/>
    <mergeCell ref="F40:H40"/>
    <mergeCell ref="I40:J40"/>
    <mergeCell ref="D41:E41"/>
    <mergeCell ref="F41:H41"/>
    <mergeCell ref="I41:J41"/>
    <mergeCell ref="A45:A47"/>
    <mergeCell ref="B45:C47"/>
    <mergeCell ref="D45:H47"/>
    <mergeCell ref="I45:J47"/>
    <mergeCell ref="K45:K47"/>
    <mergeCell ref="L45:L47"/>
    <mergeCell ref="M45:M47"/>
    <mergeCell ref="N45:N47"/>
    <mergeCell ref="O45:O47"/>
    <mergeCell ref="P45:P47"/>
    <mergeCell ref="Q45:Q47"/>
    <mergeCell ref="R45:R47"/>
    <mergeCell ref="S45:S47"/>
    <mergeCell ref="T45:V47"/>
    <mergeCell ref="D48:H48"/>
    <mergeCell ref="I48:J48"/>
    <mergeCell ref="T48:V48"/>
    <mergeCell ref="B44:S44"/>
    <mergeCell ref="D49:H49"/>
    <mergeCell ref="I49:J49"/>
    <mergeCell ref="T49:V49"/>
    <mergeCell ref="A50:A52"/>
    <mergeCell ref="B50:B52"/>
    <mergeCell ref="C50:C52"/>
    <mergeCell ref="D50:H52"/>
    <mergeCell ref="I50:J52"/>
    <mergeCell ref="K50:K52"/>
    <mergeCell ref="L50:L52"/>
    <mergeCell ref="S50:S52"/>
    <mergeCell ref="T50:V52"/>
    <mergeCell ref="D53:H53"/>
    <mergeCell ref="I53:J53"/>
    <mergeCell ref="T53:V53"/>
    <mergeCell ref="B54:C54"/>
    <mergeCell ref="D54:H54"/>
    <mergeCell ref="I54:J54"/>
    <mergeCell ref="T54:V54"/>
    <mergeCell ref="M50:M52"/>
    <mergeCell ref="N50:N52"/>
    <mergeCell ref="O50:O52"/>
    <mergeCell ref="P50:P52"/>
    <mergeCell ref="Q50:Q52"/>
    <mergeCell ref="R50:R52"/>
    <mergeCell ref="D57:H57"/>
    <mergeCell ref="I57:J57"/>
    <mergeCell ref="T57:V57"/>
    <mergeCell ref="D58:H58"/>
    <mergeCell ref="I58:J58"/>
    <mergeCell ref="T58:V58"/>
    <mergeCell ref="D55:H55"/>
    <mergeCell ref="I55:J55"/>
    <mergeCell ref="T55:V55"/>
    <mergeCell ref="D56:H56"/>
    <mergeCell ref="I56:J56"/>
    <mergeCell ref="T56:V56"/>
    <mergeCell ref="D61:H61"/>
    <mergeCell ref="I61:J61"/>
    <mergeCell ref="T61:V61"/>
    <mergeCell ref="B62:C62"/>
    <mergeCell ref="D62:H62"/>
    <mergeCell ref="I62:J62"/>
    <mergeCell ref="T62:V62"/>
    <mergeCell ref="D59:H59"/>
    <mergeCell ref="I59:J59"/>
    <mergeCell ref="T59:V59"/>
    <mergeCell ref="D60:H60"/>
    <mergeCell ref="I60:J60"/>
    <mergeCell ref="T60:V60"/>
    <mergeCell ref="D65:H65"/>
    <mergeCell ref="I65:J65"/>
    <mergeCell ref="T65:V65"/>
    <mergeCell ref="D66:H66"/>
    <mergeCell ref="I66:J66"/>
    <mergeCell ref="T66:V66"/>
    <mergeCell ref="D63:H63"/>
    <mergeCell ref="I63:J63"/>
    <mergeCell ref="T63:V63"/>
    <mergeCell ref="D64:H64"/>
    <mergeCell ref="I64:J64"/>
    <mergeCell ref="T64:V64"/>
    <mergeCell ref="D69:H69"/>
    <mergeCell ref="I69:J69"/>
    <mergeCell ref="T69:V69"/>
    <mergeCell ref="D70:H70"/>
    <mergeCell ref="I70:J70"/>
    <mergeCell ref="T70:V70"/>
    <mergeCell ref="D67:H67"/>
    <mergeCell ref="I67:J67"/>
    <mergeCell ref="T67:V67"/>
    <mergeCell ref="D68:H68"/>
    <mergeCell ref="I68:J68"/>
    <mergeCell ref="T68:V68"/>
    <mergeCell ref="D73:H73"/>
    <mergeCell ref="I73:J73"/>
    <mergeCell ref="T73:V73"/>
    <mergeCell ref="D74:H74"/>
    <mergeCell ref="I74:J74"/>
    <mergeCell ref="T74:V74"/>
    <mergeCell ref="B71:C71"/>
    <mergeCell ref="D71:H71"/>
    <mergeCell ref="I71:J71"/>
    <mergeCell ref="T71:V71"/>
    <mergeCell ref="D72:H72"/>
    <mergeCell ref="I72:J72"/>
    <mergeCell ref="T72:V72"/>
    <mergeCell ref="D78:H78"/>
    <mergeCell ref="I78:J78"/>
    <mergeCell ref="T78:V78"/>
    <mergeCell ref="D79:H79"/>
    <mergeCell ref="I79:J79"/>
    <mergeCell ref="T79:V79"/>
    <mergeCell ref="B75:C75"/>
    <mergeCell ref="D75:H75"/>
    <mergeCell ref="I75:J75"/>
    <mergeCell ref="T75:V75"/>
    <mergeCell ref="B76:S76"/>
    <mergeCell ref="B77:C77"/>
    <mergeCell ref="D77:H77"/>
    <mergeCell ref="I77:J77"/>
    <mergeCell ref="T77:V77"/>
    <mergeCell ref="D82:H82"/>
    <mergeCell ref="I82:J82"/>
    <mergeCell ref="T82:V82"/>
    <mergeCell ref="B83:C83"/>
    <mergeCell ref="D83:H83"/>
    <mergeCell ref="I83:J83"/>
    <mergeCell ref="T83:V83"/>
    <mergeCell ref="B80:C80"/>
    <mergeCell ref="D80:H80"/>
    <mergeCell ref="I80:J80"/>
    <mergeCell ref="T80:V80"/>
    <mergeCell ref="D81:H81"/>
    <mergeCell ref="I81:J81"/>
    <mergeCell ref="T81:V81"/>
    <mergeCell ref="D84:H84"/>
    <mergeCell ref="I84:J84"/>
    <mergeCell ref="T84:V84"/>
    <mergeCell ref="A85:A91"/>
    <mergeCell ref="B85:C91"/>
    <mergeCell ref="D85:H85"/>
    <mergeCell ref="I85:J85"/>
    <mergeCell ref="K85:L85"/>
    <mergeCell ref="M85:M91"/>
    <mergeCell ref="N85:N91"/>
    <mergeCell ref="D88:F88"/>
    <mergeCell ref="G88:H88"/>
    <mergeCell ref="I88:J88"/>
    <mergeCell ref="T88:V88"/>
    <mergeCell ref="D89:F89"/>
    <mergeCell ref="G89:H89"/>
    <mergeCell ref="I89:J89"/>
    <mergeCell ref="T89:V89"/>
    <mergeCell ref="D86:F86"/>
    <mergeCell ref="G86:H86"/>
    <mergeCell ref="I86:J86"/>
    <mergeCell ref="T86:V86"/>
    <mergeCell ref="D87:F87"/>
    <mergeCell ref="G87:H87"/>
    <mergeCell ref="I87:J87"/>
    <mergeCell ref="T87:V87"/>
    <mergeCell ref="O85:O91"/>
    <mergeCell ref="P85:P91"/>
    <mergeCell ref="Q85:Q91"/>
    <mergeCell ref="R85:R91"/>
    <mergeCell ref="S85:S91"/>
    <mergeCell ref="T85:V85"/>
    <mergeCell ref="B92:S92"/>
    <mergeCell ref="B93:C93"/>
    <mergeCell ref="D93:H93"/>
    <mergeCell ref="I93:J93"/>
    <mergeCell ref="T93:V93"/>
    <mergeCell ref="D94:H94"/>
    <mergeCell ref="I94:J94"/>
    <mergeCell ref="T94:V94"/>
    <mergeCell ref="D90:F90"/>
    <mergeCell ref="G90:H90"/>
    <mergeCell ref="I90:J90"/>
    <mergeCell ref="T90:V90"/>
    <mergeCell ref="D91:F91"/>
    <mergeCell ref="G91:H91"/>
    <mergeCell ref="I91:J91"/>
    <mergeCell ref="T91:V91"/>
    <mergeCell ref="D97:H97"/>
    <mergeCell ref="I97:J97"/>
    <mergeCell ref="T97:V97"/>
    <mergeCell ref="D98:H98"/>
    <mergeCell ref="I98:J98"/>
    <mergeCell ref="T98:V98"/>
    <mergeCell ref="B95:C95"/>
    <mergeCell ref="D95:H95"/>
    <mergeCell ref="I95:J95"/>
    <mergeCell ref="T95:V95"/>
    <mergeCell ref="D96:H96"/>
    <mergeCell ref="I96:J96"/>
    <mergeCell ref="T96:V96"/>
    <mergeCell ref="R99:R100"/>
    <mergeCell ref="S99:S100"/>
    <mergeCell ref="T99:V100"/>
    <mergeCell ref="A101:A107"/>
    <mergeCell ref="B101:C107"/>
    <mergeCell ref="D101:H101"/>
    <mergeCell ref="I101:J101"/>
    <mergeCell ref="K101:L101"/>
    <mergeCell ref="M101:M107"/>
    <mergeCell ref="N101:N107"/>
    <mergeCell ref="L99:L100"/>
    <mergeCell ref="M99:M100"/>
    <mergeCell ref="N99:N100"/>
    <mergeCell ref="O99:O100"/>
    <mergeCell ref="P99:P100"/>
    <mergeCell ref="Q99:Q100"/>
    <mergeCell ref="A99:A100"/>
    <mergeCell ref="B99:B100"/>
    <mergeCell ref="C99:C100"/>
    <mergeCell ref="D99:H100"/>
    <mergeCell ref="I99:J100"/>
    <mergeCell ref="K99:K100"/>
    <mergeCell ref="D102:G102"/>
    <mergeCell ref="I102:J102"/>
    <mergeCell ref="T102:V102"/>
    <mergeCell ref="D103:G103"/>
    <mergeCell ref="I103:J103"/>
    <mergeCell ref="T103:V103"/>
    <mergeCell ref="O101:O107"/>
    <mergeCell ref="P101:P107"/>
    <mergeCell ref="Q101:Q107"/>
    <mergeCell ref="R101:R107"/>
    <mergeCell ref="S101:S107"/>
    <mergeCell ref="T101:V101"/>
    <mergeCell ref="D106:G106"/>
    <mergeCell ref="I106:J106"/>
    <mergeCell ref="T106:V106"/>
    <mergeCell ref="D107:G107"/>
    <mergeCell ref="I107:J107"/>
    <mergeCell ref="T107:V107"/>
    <mergeCell ref="D104:G104"/>
    <mergeCell ref="I104:J104"/>
    <mergeCell ref="T104:V104"/>
    <mergeCell ref="D105:G105"/>
    <mergeCell ref="I105:J105"/>
    <mergeCell ref="T105:V105"/>
    <mergeCell ref="Q108:Q114"/>
    <mergeCell ref="R108:R114"/>
    <mergeCell ref="A108:A114"/>
    <mergeCell ref="B108:B114"/>
    <mergeCell ref="C108:C114"/>
    <mergeCell ref="D108:H108"/>
    <mergeCell ref="I108:J114"/>
    <mergeCell ref="K108:L108"/>
    <mergeCell ref="D113:G113"/>
    <mergeCell ref="T113:V113"/>
    <mergeCell ref="D114:G114"/>
    <mergeCell ref="T114:V114"/>
    <mergeCell ref="A115:A118"/>
    <mergeCell ref="B115:B118"/>
    <mergeCell ref="C115:C118"/>
    <mergeCell ref="D115:H118"/>
    <mergeCell ref="I115:J118"/>
    <mergeCell ref="K115:K118"/>
    <mergeCell ref="L115:L118"/>
    <mergeCell ref="S108:S114"/>
    <mergeCell ref="T108:V108"/>
    <mergeCell ref="D109:G109"/>
    <mergeCell ref="T109:V109"/>
    <mergeCell ref="D110:G110"/>
    <mergeCell ref="T110:V110"/>
    <mergeCell ref="D111:G111"/>
    <mergeCell ref="T111:V111"/>
    <mergeCell ref="D112:G112"/>
    <mergeCell ref="T112:V112"/>
    <mergeCell ref="M108:M114"/>
    <mergeCell ref="N108:N114"/>
    <mergeCell ref="O108:O114"/>
    <mergeCell ref="P108:P114"/>
    <mergeCell ref="S115:S118"/>
    <mergeCell ref="T115:V118"/>
    <mergeCell ref="D119:H119"/>
    <mergeCell ref="I119:J119"/>
    <mergeCell ref="T119:V119"/>
    <mergeCell ref="D120:H120"/>
    <mergeCell ref="I120:J120"/>
    <mergeCell ref="T120:V120"/>
    <mergeCell ref="M115:M118"/>
    <mergeCell ref="N115:N118"/>
    <mergeCell ref="O115:O118"/>
    <mergeCell ref="P115:P118"/>
    <mergeCell ref="Q115:Q118"/>
    <mergeCell ref="R115:R118"/>
    <mergeCell ref="A124:A130"/>
    <mergeCell ref="B124:B130"/>
    <mergeCell ref="C124:C130"/>
    <mergeCell ref="D124:H130"/>
    <mergeCell ref="I124:J124"/>
    <mergeCell ref="K124:K130"/>
    <mergeCell ref="D121:H121"/>
    <mergeCell ref="I121:J121"/>
    <mergeCell ref="T121:V121"/>
    <mergeCell ref="D123:H123"/>
    <mergeCell ref="I123:J123"/>
    <mergeCell ref="T123:V123"/>
    <mergeCell ref="T134:V134"/>
    <mergeCell ref="D131:H131"/>
    <mergeCell ref="I131:J131"/>
    <mergeCell ref="T131:V131"/>
    <mergeCell ref="D132:H132"/>
    <mergeCell ref="I132:J132"/>
    <mergeCell ref="T132:V132"/>
    <mergeCell ref="R124:R130"/>
    <mergeCell ref="S124:S130"/>
    <mergeCell ref="T124:V124"/>
    <mergeCell ref="T125:V125"/>
    <mergeCell ref="T126:V126"/>
    <mergeCell ref="T127:V127"/>
    <mergeCell ref="T128:V128"/>
    <mergeCell ref="T129:V129"/>
    <mergeCell ref="T130:V130"/>
    <mergeCell ref="L124:L130"/>
    <mergeCell ref="M124:M130"/>
    <mergeCell ref="N124:N130"/>
    <mergeCell ref="O124:O130"/>
    <mergeCell ref="P124:P130"/>
    <mergeCell ref="Q124:Q130"/>
    <mergeCell ref="D140:H140"/>
    <mergeCell ref="I140:J140"/>
    <mergeCell ref="T140:V140"/>
    <mergeCell ref="D122:H122"/>
    <mergeCell ref="D138:H138"/>
    <mergeCell ref="I138:J138"/>
    <mergeCell ref="T138:V138"/>
    <mergeCell ref="B139:C139"/>
    <mergeCell ref="D139:H139"/>
    <mergeCell ref="I139:J139"/>
    <mergeCell ref="T139:V139"/>
    <mergeCell ref="B135:S135"/>
    <mergeCell ref="B136:C136"/>
    <mergeCell ref="D136:H136"/>
    <mergeCell ref="I136:J136"/>
    <mergeCell ref="T136:V136"/>
    <mergeCell ref="D137:H137"/>
    <mergeCell ref="I137:J137"/>
    <mergeCell ref="T137:V137"/>
    <mergeCell ref="D133:H133"/>
    <mergeCell ref="I133:J133"/>
    <mergeCell ref="T133:V133"/>
    <mergeCell ref="D134:H134"/>
    <mergeCell ref="I134:J134"/>
  </mergeCells>
  <pageMargins left="0.70866141732283472" right="0.70866141732283472" top="0.74803149606299213" bottom="0.74803149606299213" header="0.31496062992125984" footer="0.31496062992125984"/>
  <pageSetup paperSize="9" scale="43" fitToWidth="0" fitToHeight="0" orientation="landscape" r:id="rId1"/>
  <rowBreaks count="1" manualBreakCount="1">
    <brk id="11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1.Прог.Об.бюд.ассиг</vt:lpstr>
      <vt:lpstr>2.Пов.эф.упр.муниц.финансами</vt:lpstr>
      <vt:lpstr>3.Повышение эффект.бюджетных ра</vt:lpstr>
      <vt:lpstr>3.Пр.Пов.эф.бюд.расх.</vt:lpstr>
      <vt:lpstr>4.Соверш.межбюдж.отношений</vt:lpstr>
      <vt:lpstr>5.Управление мун.долгом</vt:lpstr>
      <vt:lpstr>6. план реализации</vt:lpstr>
      <vt:lpstr>5 план реыализации (2)</vt:lpstr>
      <vt:lpstr>'5 план реыализации (2)'!_Hlk128663543</vt:lpstr>
      <vt:lpstr>'5 план реыализации (2)'!Область_печати</vt:lpstr>
      <vt:lpstr>'6. план реализации'!Область_печати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rfu14</dc:creator>
  <cp:lastModifiedBy>adm_org6</cp:lastModifiedBy>
  <cp:lastPrinted>2025-06-03T05:39:41Z</cp:lastPrinted>
  <dcterms:created xsi:type="dcterms:W3CDTF">2015-06-05T18:19:34Z</dcterms:created>
  <dcterms:modified xsi:type="dcterms:W3CDTF">2025-06-06T00:51:52Z</dcterms:modified>
</cp:coreProperties>
</file>